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etorg14453751-my.sharepoint.com/personal/contact_opthelios_fr/Documents/Bureau/OPTHELIOS/PRESTATIONS/Client/ENERPLAN/RENDU 2 schémathèque CESC et PAC SOlaire/"/>
    </mc:Choice>
  </mc:AlternateContent>
  <xr:revisionPtr revIDLastSave="27" documentId="8_{9A50E553-41D7-47F6-BC8F-B28ED4B7978B}" xr6:coauthVersionLast="47" xr6:coauthVersionMax="47" xr10:uidLastSave="{D9DA24E2-3E5F-4DAC-BA93-EA4CBF1736B4}"/>
  <workbookProtection workbookAlgorithmName="SHA-512" workbookHashValue="ZJSfU1V/vH8QEAB2ZJtdz3HPARPr3GGKHwR66O+lBSbSJQ40HwKD+OqnmXXHS2GREmXrh3jumYPaGHzt6FWO7g==" workbookSaltValue="KQPdj00F/YGmWe9MKVd/TQ==" workbookSpinCount="100000" lockStructure="1"/>
  <bookViews>
    <workbookView xWindow="-98" yWindow="-98" windowWidth="21795" windowHeight="13875" tabRatio="802" activeTab="3" xr2:uid="{36E2A90A-FF1B-4755-8660-FB56D05C421B}"/>
  </bookViews>
  <sheets>
    <sheet name="Contexte" sheetId="9" r:id="rId1"/>
    <sheet name="Proposition GT SOCOL" sheetId="12" r:id="rId2"/>
    <sheet name="Glossaire" sheetId="10" r:id="rId3"/>
    <sheet name="Schema PAC" sheetId="2" r:id="rId4"/>
    <sheet name="source" sheetId="1" state="hidden" r:id="rId5"/>
    <sheet name="Notice et Définitions" sheetId="11" r:id="rId6"/>
    <sheet name="Suivi instal TYPE 4 PAC" sheetId="8" r:id="rId7"/>
  </sheets>
  <definedNames>
    <definedName name="_xlnm._FilterDatabase" localSheetId="3" hidden="1">'Schema PAC'!$O$7:$P$10</definedName>
    <definedName name="Distribution">OFFSET(source!#REF!,'Schema PAC'!$R$34,0)</definedName>
    <definedName name="ECSPACAPP">ECS_2[PAC + Appoint]</definedName>
    <definedName name="image1">'Schema PAC'!$Q$34</definedName>
    <definedName name="ListeTYPE">TableauTYPE[Type]</definedName>
    <definedName name="Stockage">OFFSET(source!$B$1,'Schema PAC'!$R$32,0)</definedName>
    <definedName name="suivi_instal_TYPE_1">#REF!</definedName>
    <definedName name="Suivi_instal_TYPE_2">#REF!</definedName>
    <definedName name="Suivi_instal_TYPE_3">#REF!</definedName>
    <definedName name="Suivi_instal_TYPE_4">'Suivi instal TYPE 4 PAC'!$A$1</definedName>
    <definedName name="TypeInstall">TableauTYPE[Type]</definedName>
    <definedName name="Z_5A83C5B2_6634_4391_BA7B_F6189608FC78_.wvu.PrintArea" localSheetId="3" hidden="1">'Schema PAC'!$A$1:$L$38</definedName>
    <definedName name="Z_8DE055D8_94BD_4990_9BC1_AF66A014CAAA_.wvu.PrintArea" localSheetId="5" hidden="1">'Notice et Définitions'!$A$1:$C$39</definedName>
    <definedName name="_xlnm.Print_Area" localSheetId="0">Contexte!$A$1:$A$20</definedName>
    <definedName name="_xlnm.Print_Area" localSheetId="5">'Notice et Définitions'!$A$1:$C$39</definedName>
    <definedName name="_xlnm.Print_Area" localSheetId="3">'Schema PAC'!$A$1:$L$38</definedName>
  </definedNames>
  <calcPr calcId="191029"/>
  <customWorkbookViews>
    <customWorkbookView name="SOCOL" guid="{5A83C5B2-6634-4391-BA7B-F6189608FC78}" maximized="1" xWindow="1912" yWindow="-8" windowWidth="1936" windowHeight="1056" activeSheetId="2"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2" l="1"/>
  <c r="Q1" i="2"/>
  <c r="U1" i="2"/>
  <c r="T1" i="2"/>
  <c r="S1" i="2"/>
  <c r="R28" i="2"/>
  <c r="F28" i="8" l="1"/>
  <c r="I27" i="8"/>
  <c r="J27" i="8" s="1"/>
  <c r="H27" i="8"/>
  <c r="G27" i="8"/>
  <c r="I26" i="8"/>
  <c r="J26" i="8" s="1"/>
  <c r="H26" i="8"/>
  <c r="G26" i="8"/>
  <c r="I25" i="8"/>
  <c r="J25" i="8" s="1"/>
  <c r="H25" i="8"/>
  <c r="G25" i="8"/>
  <c r="I24" i="8"/>
  <c r="J24" i="8" s="1"/>
  <c r="H24" i="8"/>
  <c r="G24" i="8"/>
  <c r="I23" i="8"/>
  <c r="J23" i="8" s="1"/>
  <c r="H23" i="8"/>
  <c r="G23" i="8"/>
  <c r="I22" i="8"/>
  <c r="J22" i="8" s="1"/>
  <c r="H22" i="8"/>
  <c r="G22" i="8"/>
  <c r="I21" i="8"/>
  <c r="J21" i="8" s="1"/>
  <c r="H21" i="8"/>
  <c r="G21" i="8"/>
  <c r="I20" i="8"/>
  <c r="J20" i="8" s="1"/>
  <c r="H20" i="8"/>
  <c r="G20" i="8"/>
  <c r="I19" i="8"/>
  <c r="J19" i="8" s="1"/>
  <c r="H19" i="8"/>
  <c r="G19" i="8"/>
  <c r="I18" i="8"/>
  <c r="J18" i="8" s="1"/>
  <c r="H18" i="8"/>
  <c r="G18" i="8"/>
  <c r="I17" i="8"/>
  <c r="J17" i="8" s="1"/>
  <c r="H17" i="8"/>
  <c r="G17" i="8"/>
  <c r="I16" i="8"/>
  <c r="H16" i="8"/>
  <c r="G16" i="8"/>
  <c r="R29" i="2"/>
  <c r="R31" i="2" l="1"/>
  <c r="R32" i="2" s="1"/>
  <c r="H28" i="8"/>
  <c r="I28" i="8"/>
  <c r="J28" i="8" s="1"/>
  <c r="J16" i="8"/>
  <c r="G28" i="8"/>
  <c r="S28" i="8"/>
  <c r="P28" i="8"/>
  <c r="W27" i="8"/>
  <c r="V27" i="8"/>
  <c r="S27" i="8"/>
  <c r="M27" i="8"/>
  <c r="O27" i="8" s="1"/>
  <c r="W26" i="8"/>
  <c r="V26" i="8"/>
  <c r="S26" i="8"/>
  <c r="M26" i="8"/>
  <c r="O26" i="8" s="1"/>
  <c r="W25" i="8"/>
  <c r="V25" i="8"/>
  <c r="S25" i="8"/>
  <c r="M25" i="8"/>
  <c r="O25" i="8" s="1"/>
  <c r="W24" i="8"/>
  <c r="V24" i="8"/>
  <c r="S24" i="8"/>
  <c r="M24" i="8"/>
  <c r="O24" i="8" s="1"/>
  <c r="W23" i="8"/>
  <c r="V23" i="8"/>
  <c r="S23" i="8"/>
  <c r="M23" i="8"/>
  <c r="O23" i="8" s="1"/>
  <c r="W22" i="8"/>
  <c r="V22" i="8"/>
  <c r="S22" i="8"/>
  <c r="M22" i="8"/>
  <c r="O22" i="8" s="1"/>
  <c r="W21" i="8"/>
  <c r="V21" i="8"/>
  <c r="S21" i="8"/>
  <c r="M21" i="8"/>
  <c r="O21" i="8" s="1"/>
  <c r="W20" i="8"/>
  <c r="V20" i="8"/>
  <c r="S20" i="8"/>
  <c r="M20" i="8"/>
  <c r="O20" i="8" s="1"/>
  <c r="W19" i="8"/>
  <c r="V19" i="8"/>
  <c r="S19" i="8"/>
  <c r="M19" i="8"/>
  <c r="O19" i="8" s="1"/>
  <c r="W18" i="8"/>
  <c r="V18" i="8"/>
  <c r="S18" i="8"/>
  <c r="M18" i="8"/>
  <c r="O18" i="8" s="1"/>
  <c r="W17" i="8"/>
  <c r="V17" i="8"/>
  <c r="S17" i="8"/>
  <c r="M17" i="8"/>
  <c r="O17" i="8" s="1"/>
  <c r="W16" i="8"/>
  <c r="V16" i="8"/>
  <c r="S16" i="8"/>
  <c r="M16" i="8"/>
  <c r="O16" i="8" s="1"/>
  <c r="V28" i="8" l="1"/>
  <c r="W28" i="8"/>
  <c r="R16" i="8"/>
  <c r="O28" i="8"/>
  <c r="Q16" i="8"/>
  <c r="Q18" i="8"/>
  <c r="R18" i="8"/>
  <c r="R20" i="8"/>
  <c r="Q20" i="8"/>
  <c r="R22" i="8"/>
  <c r="Q22" i="8"/>
  <c r="R24" i="8"/>
  <c r="Q24" i="8"/>
  <c r="R26" i="8"/>
  <c r="Q26" i="8"/>
  <c r="R17" i="8"/>
  <c r="Q17" i="8"/>
  <c r="Q23" i="8"/>
  <c r="R23" i="8"/>
  <c r="R21" i="8"/>
  <c r="Q21" i="8"/>
  <c r="Q27" i="8"/>
  <c r="R27" i="8"/>
  <c r="R19" i="8"/>
  <c r="Q19" i="8"/>
  <c r="R25" i="8"/>
  <c r="Q25" i="8"/>
  <c r="M28" i="8"/>
  <c r="R28" i="8" l="1"/>
  <c r="Q28"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<sst xmlns="http://schemas.openxmlformats.org/spreadsheetml/2006/main" count="399" uniqueCount="305">
  <si>
    <t xml:space="preserve">Poit de vigilance : </t>
  </si>
  <si>
    <t xml:space="preserve">Engagements du bénéficaire : </t>
  </si>
  <si>
    <r>
      <t>Attention</t>
    </r>
    <r>
      <rPr>
        <b/>
        <i/>
        <sz val="11"/>
        <rFont val="Cambria"/>
        <family val="1"/>
      </rPr>
      <t xml:space="preserve"> : </t>
    </r>
  </si>
  <si>
    <t>TOTAL</t>
  </si>
  <si>
    <t>0 - (année de référence)</t>
  </si>
  <si>
    <t>Calculé</t>
  </si>
  <si>
    <t xml:space="preserve">Valeurs étude de dimensionnement </t>
  </si>
  <si>
    <t>Ecart sur Vecs%</t>
  </si>
  <si>
    <t>Vecs réel [m3]</t>
  </si>
  <si>
    <t>Vecs prévisionnel [m3]</t>
  </si>
  <si>
    <t>Index Vecs réel [m3]</t>
  </si>
  <si>
    <t>Date du relevé</t>
  </si>
  <si>
    <t>Mois</t>
  </si>
  <si>
    <t>Si BOUCLAGE</t>
  </si>
  <si>
    <t>Nom et coordonnées de l'exploitant :</t>
  </si>
  <si>
    <t>Date du début de suivi :</t>
  </si>
  <si>
    <t>Date de mise en service :</t>
  </si>
  <si>
    <t>Adresse de l’installation:</t>
  </si>
  <si>
    <t xml:space="preserve">Tableau de bord de suivi – Année 1 </t>
  </si>
  <si>
    <t>Index Qecs [kWh]</t>
  </si>
  <si>
    <t xml:space="preserve">Index Qapp_utile  [kWh] </t>
  </si>
  <si>
    <t>PAC SOLAIRE</t>
  </si>
  <si>
    <t>Puissance de la PAC [kW]</t>
  </si>
  <si>
    <t xml:space="preserve">Index  QPacSol [kWh]    </t>
  </si>
  <si>
    <t xml:space="preserve">QPacSol [kWh]   </t>
  </si>
  <si>
    <t xml:space="preserve">WPacSol [kWh] </t>
  </si>
  <si>
    <t>EnR Utile réelle [kWh]</t>
  </si>
  <si>
    <t>EnR Utile prévisonnelle [kWh]</t>
  </si>
  <si>
    <t>Ecart sur ENR utile%</t>
  </si>
  <si>
    <t>Fpac Taux de couverture PAC [%]</t>
  </si>
  <si>
    <t>COPréel</t>
  </si>
  <si>
    <t>Index Qdis  [kWh]</t>
  </si>
  <si>
    <t>Qecs [kWh]</t>
  </si>
  <si>
    <t>Qdis [kWh]</t>
  </si>
  <si>
    <r>
      <rPr>
        <b/>
        <sz val="8"/>
        <rFont val="Cambria"/>
        <family val="1"/>
      </rPr>
      <t>Volume ECS consommée</t>
    </r>
    <r>
      <rPr>
        <sz val="8"/>
        <rFont val="Cambria"/>
        <family val="1"/>
      </rPr>
      <t xml:space="preserve"> relevé  sur compteur </t>
    </r>
  </si>
  <si>
    <r>
      <rPr>
        <sz val="8"/>
        <rFont val="Cambria"/>
        <family val="1"/>
      </rPr>
      <t xml:space="preserve"> relevé compteur : </t>
    </r>
    <r>
      <rPr>
        <b/>
        <sz val="8"/>
        <rFont val="Cambria"/>
        <family val="1"/>
      </rPr>
      <t>Energie d'appoint utile sortie chaudière</t>
    </r>
  </si>
  <si>
    <r>
      <rPr>
        <sz val="8"/>
        <rFont val="Cambria"/>
        <family val="1"/>
      </rPr>
      <t xml:space="preserve"> relevé compteur  : </t>
    </r>
    <r>
      <rPr>
        <b/>
        <sz val="8"/>
        <rFont val="Cambria"/>
        <family val="1"/>
      </rPr>
      <t>Energie relevée sur le compteur sortie PAC</t>
    </r>
  </si>
  <si>
    <r>
      <rPr>
        <sz val="8"/>
        <rFont val="Cambria"/>
        <family val="1"/>
      </rPr>
      <t xml:space="preserve">Calculé : </t>
    </r>
    <r>
      <rPr>
        <b/>
        <sz val="8"/>
        <rFont val="Cambria"/>
        <family val="1"/>
      </rPr>
      <t xml:space="preserve">
Energie sortie PAC  </t>
    </r>
  </si>
  <si>
    <r>
      <rPr>
        <sz val="8"/>
        <rFont val="Cambria"/>
        <family val="1"/>
      </rPr>
      <t xml:space="preserve"> relevé compteur  : </t>
    </r>
    <r>
      <rPr>
        <b/>
        <sz val="8"/>
        <rFont val="Cambria"/>
        <family val="1"/>
      </rPr>
      <t>Energie consommée par la PAC</t>
    </r>
  </si>
  <si>
    <r>
      <t xml:space="preserve">Calculé :   
</t>
    </r>
    <r>
      <rPr>
        <b/>
        <sz val="8"/>
        <rFont val="Cambria"/>
        <family val="1"/>
      </rPr>
      <t>(QPacSol-WPacSol)*0,95</t>
    </r>
  </si>
  <si>
    <t>Calculé :
EnR Utile/ (EnR Utile+Qapp_utile)</t>
  </si>
  <si>
    <r>
      <rPr>
        <sz val="8"/>
        <rFont val="Cambria"/>
        <family val="1"/>
      </rPr>
      <t xml:space="preserve">Calculé :  </t>
    </r>
    <r>
      <rPr>
        <b/>
        <sz val="8"/>
        <rFont val="Cambria"/>
        <family val="1"/>
      </rPr>
      <t>QPacSol/WPacSol</t>
    </r>
  </si>
  <si>
    <r>
      <rPr>
        <sz val="8"/>
        <rFont val="Cambria"/>
        <family val="1"/>
      </rPr>
      <t xml:space="preserve">relevé sur compteur : </t>
    </r>
    <r>
      <rPr>
        <b/>
        <sz val="8"/>
        <rFont val="Cambria"/>
        <family val="1"/>
      </rPr>
      <t>Energie livrée exclusivement à l'ECS</t>
    </r>
  </si>
  <si>
    <r>
      <rPr>
        <sz val="8"/>
        <rFont val="Cambria"/>
        <family val="1"/>
      </rPr>
      <t xml:space="preserve">relevé compteur : </t>
    </r>
    <r>
      <rPr>
        <b/>
        <sz val="8"/>
        <rFont val="Cambria"/>
        <family val="1"/>
      </rPr>
      <t>Energie livrée à la boucle de distribution</t>
    </r>
  </si>
  <si>
    <t xml:space="preserve">Si la production mensuelle réelle est différente de celle prévisionnelle (production réelle &lt; 20% productivité prévisionnelle), vérifier que les consommations en m3 d’eau prévisionnelles et réelles soient proches l'une de l'autre (15% d'écart max). Si tel est le cas, prendre contact avec l’installateur ou l’exploitant. En effet, si pour des consommations d’eau mensuelles quasi-similaires entre l’étude et le réel, la productivité a fortement chuté, l’installation présente très certainement un dysfonctionnement qu’il faut rapidement corriger. Si les consommations en ECS sont différentes de 30% de l'étude, il sera nécessaire de refaire un calcul théorique avec les données d'ensoleillement réelles du site et les valeurs réelles de puisage . </t>
  </si>
  <si>
    <t xml:space="preserve"> - Si l’appoint est réalisé par effet Joule la part de couverture du besoin fournie par la PAC (Fpac ) doit être suppérieur à 90% 
 - COP machine  moyen annuel supérieur à 2,8
</t>
  </si>
  <si>
    <r>
      <t xml:space="preserve"> - Pertes bouclage &lt; 0,5 x Besoins ECS</t>
    </r>
    <r>
      <rPr>
        <b/>
        <i/>
        <sz val="11"/>
        <color rgb="FF000000"/>
        <rFont val="Calibri Light"/>
        <family val="1"/>
        <scheme val="major"/>
      </rPr>
      <t xml:space="preserve"> pour les bâtiments neufs
 - Pertes bouclage &lt;  Besoins ECS pour les bâtiments existants</t>
    </r>
    <r>
      <rPr>
        <b/>
        <i/>
        <sz val="11"/>
        <rFont val="Calibri Light"/>
        <family val="1"/>
        <scheme val="major"/>
      </rPr>
      <t xml:space="preserve">
 - Si la mesure est faite en sortie de PAC et non de ballon, la production sera minorée de 5 % pour tenir compte des pertes d'ou le calcul de l'EnR Utile = (QPacSol-WPacSol)*0,95</t>
    </r>
  </si>
  <si>
    <t>Fichier de Suivi ADEME</t>
  </si>
  <si>
    <t>Introduction</t>
  </si>
  <si>
    <t xml:space="preserve"> </t>
  </si>
  <si>
    <t xml:space="preserve">Un projet en solaire thermique collectif ne s’arrête pas à la mise en service de l’installation. </t>
  </si>
  <si>
    <r>
      <t xml:space="preserve">Comme le rappelle l’ensemble des outils SOCOL et notamment le guide du </t>
    </r>
    <r>
      <rPr>
        <sz val="11"/>
        <color rgb="FF0070C0"/>
        <rFont val="Arial"/>
        <family val="2"/>
      </rPr>
      <t>commissionnement (avec la Mise en Service Dynamique (MESDyn))</t>
    </r>
    <r>
      <rPr>
        <sz val="11"/>
        <color rgb="FF000000"/>
        <rFont val="Arial"/>
        <family val="2"/>
      </rPr>
      <t xml:space="preserve">, une installation doit avant tout être bien conçue et dimensionnée, puis mise en œuvre par un professionnel qualifié et aboutir à une mise en service dynamique documentée. Ensuite commence la vie de l’ouvrage, qui pourra garantir une production d’eau chaude sanitaire solaire pendant des décennies en étant entretenue et suivie par un professionnel compétent. </t>
    </r>
  </si>
  <si>
    <t>Une installation solaire, aussi bien appréhendée, conçue et installée à sa base peut se voir contrarier par des aléas, ou évènements durant son existence. Une baisse de consommation en Eau Chaude Sanitaire (ECS), un organe défaillant ou usé prématurément… peuvent impacter les performances de l’installation solaire sans que l’usager (ou Maitre d’Ouvrage) ne s’en aperçoive.  L’appoint étant toujours positionné en aval du système solaire, celui-ci assure en permanence la fourniture en chaleur.</t>
  </si>
  <si>
    <t>Ainsi une défaillance d’une installation solaire aura en priorité pour conséquence d’augmenter les consommations énergétiques de l’appoint mais également d’augmenter le risque de dégradations/usures de cette dernière.</t>
  </si>
  <si>
    <r>
      <t>Le suivi est le seul moyen de garantir le bon fonctionnement de l’installation sur la durée et de mener une exploitation cohérente avec la technologie et les économies générées.</t>
    </r>
    <r>
      <rPr>
        <sz val="11"/>
        <color rgb="FF000000"/>
        <rFont val="Arial"/>
        <family val="2"/>
      </rPr>
      <t xml:space="preserve"> </t>
    </r>
  </si>
  <si>
    <t>Il faut donc : Adapter le suivi à la taille de l’installation et aux attentes du maître d’ouvrage</t>
  </si>
  <si>
    <t xml:space="preserve">On peut distinguer 3 types de fonctions de suivi des installations solaires thermiques qui répondent à 3 objectifs complémentaires. Certains outils répondent à un seul des objectifs, d’autres à plusieurs. </t>
  </si>
  <si>
    <t>Ce tableau clarifie les trois niveaux de surveillance, leurs objectifs, et les différentes actions qui y sont associées.</t>
  </si>
  <si>
    <r>
      <t xml:space="preserve">Voici un tableau mettant en évidence les </t>
    </r>
    <r>
      <rPr>
        <b/>
        <u/>
        <sz val="11"/>
        <color rgb="FFE97132"/>
        <rFont val="Arial"/>
        <family val="2"/>
      </rPr>
      <t>trois niveaux de surveillance</t>
    </r>
    <r>
      <rPr>
        <sz val="11"/>
        <color rgb="FFE97132"/>
        <rFont val="Arial"/>
        <family val="2"/>
      </rPr>
      <t xml:space="preserve"> </t>
    </r>
    <r>
      <rPr>
        <sz val="11"/>
        <color rgb="FF0070C0"/>
        <rFont val="Arial"/>
        <family val="2"/>
      </rPr>
      <t>avec leurs caractéristiques et actions associées :</t>
    </r>
  </si>
  <si>
    <t>Métrologie minimale pour les bilans énergétiques</t>
  </si>
  <si>
    <t>a) Schémathèque et emplacement de la métrologie</t>
  </si>
  <si>
    <t>Le matériel de suivi à mettre en place (nombre et emplacement des compteurs) dépend principalement de deux paramètres :</t>
  </si>
  <si>
    <t>On peut ainsi définir quelques « schémas-type » d’installation solaire, correspondant aux différentes configurations d’instrumentation et d’exploitations des mesures.</t>
  </si>
  <si>
    <t>Deux types de compteurs sont utilisés :</t>
  </si>
  <si>
    <t>L’énergie est systématiquement relevée.</t>
  </si>
  <si>
    <r>
      <t>§</t>
    </r>
    <r>
      <rPr>
        <sz val="11"/>
        <color rgb="FF000000"/>
        <rFont val="Times New Roman"/>
        <family val="1"/>
      </rPr>
      <t xml:space="preserve">  </t>
    </r>
    <r>
      <rPr>
        <sz val="11"/>
        <color rgb="FF000000"/>
        <rFont val="Arial"/>
        <family val="2"/>
      </rPr>
      <t xml:space="preserve">Positionnement de l’appoint : </t>
    </r>
    <r>
      <rPr>
        <b/>
        <sz val="11"/>
        <color rgb="FF000000"/>
        <rFont val="Arial"/>
        <family val="2"/>
      </rPr>
      <t>intégré</t>
    </r>
    <r>
      <rPr>
        <sz val="11"/>
        <color rgb="FF000000"/>
        <rFont val="Arial"/>
        <family val="2"/>
      </rPr>
      <t xml:space="preserve"> au ballon solaire ou </t>
    </r>
    <r>
      <rPr>
        <b/>
        <sz val="11"/>
        <color rgb="FF000000"/>
        <rFont val="Arial"/>
        <family val="2"/>
      </rPr>
      <t>séparé</t>
    </r>
  </si>
  <si>
    <r>
      <t>§</t>
    </r>
    <r>
      <rPr>
        <sz val="11"/>
        <color rgb="FF000000"/>
        <rFont val="Times New Roman"/>
        <family val="1"/>
      </rPr>
      <t xml:space="preserve">  </t>
    </r>
    <r>
      <rPr>
        <sz val="11"/>
        <color rgb="FF000000"/>
        <rFont val="Arial"/>
        <family val="2"/>
      </rPr>
      <t xml:space="preserve">Présence ou non d’un bouclage sur le ballon solaire  </t>
    </r>
  </si>
  <si>
    <r>
      <t>Le volume d’eau</t>
    </r>
    <r>
      <rPr>
        <sz val="11"/>
        <color rgb="FF000000"/>
        <rFont val="Arial"/>
        <family val="2"/>
      </rPr>
      <t xml:space="preserve"> ne l’est que sur le compteur placé sur le réseau d’eau sanitaire, en entrée du stock solaire.</t>
    </r>
  </si>
  <si>
    <r>
      <t>Sont présentés dans les paragraphes suivants</t>
    </r>
    <r>
      <rPr>
        <sz val="11"/>
        <color rgb="FF000000"/>
        <rFont val="Arial"/>
        <family val="2"/>
      </rPr>
      <t xml:space="preserve"> :</t>
    </r>
  </si>
  <si>
    <r>
      <t>§</t>
    </r>
    <r>
      <rPr>
        <sz val="11"/>
        <color rgb="FF000000"/>
        <rFont val="Times New Roman"/>
        <family val="1"/>
      </rPr>
      <t xml:space="preserve">  </t>
    </r>
    <r>
      <rPr>
        <sz val="11"/>
        <color rgb="FF000000"/>
        <rFont val="Arial"/>
        <family val="2"/>
      </rPr>
      <t>La métrologie minimale à installer</t>
    </r>
  </si>
  <si>
    <r>
      <t>§</t>
    </r>
    <r>
      <rPr>
        <sz val="11"/>
        <color rgb="FF000000"/>
        <rFont val="Times New Roman"/>
        <family val="1"/>
      </rPr>
      <t xml:space="preserve">  </t>
    </r>
    <r>
      <rPr>
        <sz val="11"/>
        <color rgb="FF000000"/>
        <rFont val="Arial"/>
        <family val="2"/>
      </rPr>
      <t>Les mesures et calculs à effectuer pour obtenir le besoin énergétique pour le soutirage d’eau chaude (BECS) et l’énergie solaire utile produite (Eu)</t>
    </r>
  </si>
  <si>
    <r>
      <t xml:space="preserve">¤ Compteur d’énergie thermique : constitué par deux sondes de température (une « chaude »  </t>
    </r>
    <r>
      <rPr>
        <b/>
        <sz val="11"/>
        <color rgb="FFFF0000"/>
        <rFont val="Arial"/>
        <family val="2"/>
      </rPr>
      <t>T</t>
    </r>
    <r>
      <rPr>
        <sz val="11"/>
        <color rgb="FF000000"/>
        <rFont val="Arial"/>
        <family val="2"/>
      </rPr>
      <t xml:space="preserve">  et une « froide »    </t>
    </r>
    <r>
      <rPr>
        <b/>
        <sz val="11"/>
        <color rgb="FF0000FF"/>
        <rFont val="Arial"/>
        <family val="2"/>
      </rPr>
      <t xml:space="preserve">T  </t>
    </r>
    <r>
      <rPr>
        <sz val="11"/>
        <color rgb="FF000000"/>
        <rFont val="Arial"/>
        <family val="2"/>
      </rPr>
      <t xml:space="preserve">, un compteur volumétrique   </t>
    </r>
    <r>
      <rPr>
        <b/>
        <sz val="11"/>
        <color rgb="FF000000"/>
        <rFont val="Calibri"/>
        <family val="2"/>
      </rPr>
      <t xml:space="preserve">V       </t>
    </r>
    <r>
      <rPr>
        <sz val="11"/>
        <color rgb="FF000000"/>
        <rFont val="Arial"/>
        <family val="2"/>
      </rPr>
      <t xml:space="preserve">et un module de calcul et d’affichage  </t>
    </r>
    <r>
      <rPr>
        <b/>
        <sz val="11"/>
        <color rgb="FF000000"/>
        <rFont val="Calibri"/>
        <family val="2"/>
      </rPr>
      <t>C</t>
    </r>
    <r>
      <rPr>
        <b/>
        <vertAlign val="subscript"/>
        <sz val="11"/>
        <color rgb="FF000000"/>
        <rFont val="Calibri"/>
        <family val="2"/>
      </rPr>
      <t xml:space="preserve"> </t>
    </r>
    <r>
      <rPr>
        <b/>
        <sz val="11"/>
        <color rgb="FF000000"/>
        <rFont val="Calibri"/>
        <family val="2"/>
      </rPr>
      <t xml:space="preserve">1 </t>
    </r>
    <r>
      <rPr>
        <sz val="11"/>
        <color rgb="FF000000"/>
        <rFont val="Arial"/>
        <family val="2"/>
      </rPr>
      <t xml:space="preserve"> , il fournit deux informations : </t>
    </r>
    <r>
      <rPr>
        <b/>
        <sz val="11"/>
        <color rgb="FF000000"/>
        <rFont val="Arial"/>
        <family val="2"/>
      </rPr>
      <t>l’énergie (E1)</t>
    </r>
    <r>
      <rPr>
        <sz val="11"/>
        <color rgb="FF000000"/>
        <rFont val="Arial"/>
        <family val="2"/>
      </rPr>
      <t xml:space="preserve"> et le </t>
    </r>
    <r>
      <rPr>
        <b/>
        <sz val="11"/>
        <color rgb="FF000000"/>
        <rFont val="Arial"/>
        <family val="2"/>
      </rPr>
      <t>volume (V1)</t>
    </r>
    <r>
      <rPr>
        <sz val="11"/>
        <color rgb="FF000000"/>
        <rFont val="Arial"/>
        <family val="2"/>
      </rPr>
      <t xml:space="preserve"> qui a traversé le compteur.</t>
    </r>
  </si>
  <si>
    <r>
      <t>¤</t>
    </r>
    <r>
      <rPr>
        <sz val="11"/>
        <color rgb="FF000000"/>
        <rFont val="Times New Roman"/>
        <family val="1"/>
      </rPr>
      <t xml:space="preserve">  </t>
    </r>
    <r>
      <rPr>
        <sz val="11"/>
        <color rgb="FF000000"/>
        <rFont val="Arial"/>
        <family val="2"/>
      </rPr>
      <t>Compteur électrique : il fournit uniquement une énergie (E1).</t>
    </r>
  </si>
  <si>
    <t xml:space="preserve">b) Appoint séparé  </t>
  </si>
  <si>
    <t>→ Un compteur d’énergie sur l’eau sanitaire aux bornes du ou des ballon(s) solaire(s).</t>
  </si>
  <si>
    <t>Pour pallier le fait que la température de l’eau dans le ballon solaire peut être plus élevée que la température de consigne de l’appoint, on calcule une différence de température (moyenne mensuelle) entre l’entrée et la sortie du ballon solaire :</t>
  </si>
  <si>
    <t>ΔT = E1 / (Cv x V1)</t>
  </si>
  <si>
    <t>La température d’eau chaude « corrigée » prise en compte pour calculer les besoins est donc :</t>
  </si>
  <si>
    <t>Eu = E1</t>
  </si>
  <si>
    <r>
      <t>•</t>
    </r>
    <r>
      <rPr>
        <sz val="11"/>
        <color rgb="FF000000"/>
        <rFont val="Times New Roman"/>
        <family val="1"/>
      </rPr>
      <t xml:space="preserve">        </t>
    </r>
    <r>
      <rPr>
        <b/>
        <sz val="11"/>
        <color rgb="FF000000"/>
        <rFont val="Arial"/>
        <family val="2"/>
      </rPr>
      <t xml:space="preserve">Calcul des besoins en ECS </t>
    </r>
  </si>
  <si>
    <r>
      <t>T</t>
    </r>
    <r>
      <rPr>
        <vertAlign val="subscript"/>
        <sz val="11"/>
        <color rgb="FF000000"/>
        <rFont val="Arial"/>
        <family val="2"/>
      </rPr>
      <t>EC</t>
    </r>
    <r>
      <rPr>
        <sz val="11"/>
        <color rgb="FF000000"/>
        <rFont val="Arial"/>
        <family val="2"/>
      </rPr>
      <t xml:space="preserve"> = max (Tcons ; T</t>
    </r>
    <r>
      <rPr>
        <vertAlign val="subscript"/>
        <sz val="11"/>
        <color rgb="FF000000"/>
        <rFont val="Arial"/>
        <family val="2"/>
      </rPr>
      <t>EF</t>
    </r>
    <r>
      <rPr>
        <sz val="11"/>
        <color rgb="FF000000"/>
        <rFont val="Arial"/>
        <family val="2"/>
      </rPr>
      <t xml:space="preserve"> + ΔT)</t>
    </r>
  </si>
  <si>
    <r>
      <t>•</t>
    </r>
    <r>
      <rPr>
        <sz val="11"/>
        <color rgb="FF000000"/>
        <rFont val="Times New Roman"/>
        <family val="1"/>
      </rPr>
      <t xml:space="preserve">        </t>
    </r>
    <r>
      <rPr>
        <b/>
        <sz val="11"/>
        <color rgb="FF000000"/>
        <rFont val="Arial"/>
        <family val="2"/>
      </rPr>
      <t xml:space="preserve">Mesure de l’Energie solaire utile </t>
    </r>
  </si>
  <si>
    <r>
      <t xml:space="preserve">Et : </t>
    </r>
    <r>
      <rPr>
        <b/>
        <sz val="11"/>
        <color rgb="FF000000"/>
        <rFont val="Arial"/>
        <family val="2"/>
      </rPr>
      <t xml:space="preserve"> </t>
    </r>
    <r>
      <rPr>
        <sz val="11"/>
        <color rgb="FF000000"/>
        <rFont val="Arial"/>
        <family val="2"/>
      </rPr>
      <t>B</t>
    </r>
    <r>
      <rPr>
        <vertAlign val="subscript"/>
        <sz val="11"/>
        <color rgb="FF000000"/>
        <rFont val="Arial"/>
        <family val="2"/>
      </rPr>
      <t>ECS</t>
    </r>
    <r>
      <rPr>
        <b/>
        <sz val="11"/>
        <color rgb="FF000000"/>
        <rFont val="Arial"/>
        <family val="2"/>
      </rPr>
      <t xml:space="preserve"> </t>
    </r>
    <r>
      <rPr>
        <sz val="11"/>
        <color rgb="FF000000"/>
        <rFont val="Arial"/>
        <family val="2"/>
      </rPr>
      <t>= V1 x Cv x (</t>
    </r>
    <r>
      <rPr>
        <b/>
        <sz val="11"/>
        <color rgb="FFFF0000"/>
        <rFont val="Arial"/>
        <family val="2"/>
      </rPr>
      <t>T</t>
    </r>
    <r>
      <rPr>
        <sz val="11"/>
        <color rgb="FF000000"/>
        <rFont val="Arial"/>
        <family val="2"/>
      </rPr>
      <t xml:space="preserve">EC – </t>
    </r>
    <r>
      <rPr>
        <b/>
        <sz val="11"/>
        <color rgb="FF0070C0"/>
        <rFont val="Arial"/>
        <family val="2"/>
      </rPr>
      <t>T</t>
    </r>
    <r>
      <rPr>
        <sz val="11"/>
        <color rgb="FF000000"/>
        <rFont val="Arial"/>
        <family val="2"/>
      </rPr>
      <t>EF)</t>
    </r>
  </si>
  <si>
    <t xml:space="preserve">c) Appoint intégré  </t>
  </si>
  <si>
    <t>→ 1 Compteur d’énergie sur l’eau sanitaire,</t>
  </si>
  <si>
    <t xml:space="preserve">1 compteur d’énergie sur le bouclage </t>
  </si>
  <si>
    <t xml:space="preserve">                      +</t>
  </si>
  <si>
    <t xml:space="preserve">1 compteur d’énergie électrique ou hydraulique (exemple ci-dessous) </t>
  </si>
  <si>
    <r>
      <t>•</t>
    </r>
    <r>
      <rPr>
        <sz val="7"/>
        <color rgb="FF000000"/>
        <rFont val="Times New Roman"/>
        <family val="1"/>
      </rPr>
      <t xml:space="preserve">        </t>
    </r>
    <r>
      <rPr>
        <b/>
        <sz val="12"/>
        <color rgb="FF000000"/>
        <rFont val="Arial"/>
        <family val="2"/>
      </rPr>
      <t xml:space="preserve">Mesure des besoins en ECS </t>
    </r>
    <r>
      <rPr>
        <sz val="12"/>
        <color rgb="FF000000"/>
        <rFont val="Arial"/>
        <family val="2"/>
      </rPr>
      <t>B</t>
    </r>
    <r>
      <rPr>
        <vertAlign val="subscript"/>
        <sz val="12"/>
        <color rgb="FF000000"/>
        <rFont val="Arial"/>
        <family val="2"/>
      </rPr>
      <t>ECS</t>
    </r>
    <r>
      <rPr>
        <sz val="12"/>
        <color rgb="FF000000"/>
        <rFont val="Arial"/>
        <family val="2"/>
      </rPr>
      <t xml:space="preserve"> = E1</t>
    </r>
  </si>
  <si>
    <r>
      <t>•</t>
    </r>
    <r>
      <rPr>
        <sz val="7"/>
        <color rgb="FF000000"/>
        <rFont val="Times New Roman"/>
        <family val="1"/>
      </rPr>
      <t xml:space="preserve">        </t>
    </r>
    <r>
      <rPr>
        <b/>
        <sz val="12"/>
        <color rgb="FF000000"/>
        <rFont val="Arial"/>
        <family val="2"/>
      </rPr>
      <t xml:space="preserve">Mesure de l’énergie d’appoint totale </t>
    </r>
    <r>
      <rPr>
        <sz val="12"/>
        <color rgb="FF000000"/>
        <rFont val="Arial"/>
        <family val="2"/>
      </rPr>
      <t>Eapp = E2</t>
    </r>
  </si>
  <si>
    <r>
      <t>•</t>
    </r>
    <r>
      <rPr>
        <sz val="7"/>
        <color rgb="FF000000"/>
        <rFont val="Times New Roman"/>
        <family val="1"/>
      </rPr>
      <t xml:space="preserve">        </t>
    </r>
    <r>
      <rPr>
        <b/>
        <sz val="12"/>
        <color rgb="FF000000"/>
        <rFont val="Arial"/>
        <family val="2"/>
      </rPr>
      <t xml:space="preserve">Mesure des pertes de bouclage </t>
    </r>
    <r>
      <rPr>
        <sz val="12"/>
        <color rgb="FF000000"/>
        <rFont val="Arial"/>
        <family val="2"/>
      </rPr>
      <t>Pbou = E3</t>
    </r>
  </si>
  <si>
    <r>
      <t>•</t>
    </r>
    <r>
      <rPr>
        <sz val="7"/>
        <color rgb="FF000000"/>
        <rFont val="Times New Roman"/>
        <family val="1"/>
      </rPr>
      <t xml:space="preserve">        </t>
    </r>
    <r>
      <rPr>
        <b/>
        <sz val="12"/>
        <color rgb="FF000000"/>
        <rFont val="Arial"/>
        <family val="2"/>
      </rPr>
      <t xml:space="preserve">Estimation de l’Energie solaire utile  </t>
    </r>
  </si>
  <si>
    <r>
      <t>Eu = B</t>
    </r>
    <r>
      <rPr>
        <vertAlign val="subscript"/>
        <sz val="12"/>
        <color rgb="FF000000"/>
        <rFont val="Arial"/>
        <family val="2"/>
      </rPr>
      <t>ECS</t>
    </r>
    <r>
      <rPr>
        <sz val="12"/>
        <color rgb="FF000000"/>
        <rFont val="Arial"/>
        <family val="2"/>
      </rPr>
      <t xml:space="preserve"> + Pbou  – (Eapp - Papp) = E1 + E3 – (E2 – Papp) </t>
    </r>
  </si>
  <si>
    <t>Avec</t>
  </si>
  <si>
    <t>Avec :  N = nombre de jours dans le mois</t>
  </si>
  <si>
    <t xml:space="preserve">Papp = 24.N.(Tecs – Tlocal).D.Vapp / Vn / 1000            (kWh/mois) </t>
  </si>
  <si>
    <t xml:space="preserve">            Tlocal = Température du local dans lequel est situé le ballon de stockage (°C)</t>
  </si>
  <si>
    <t xml:space="preserve">           Tecs = Température de consigne de l’appoint (°C)</t>
  </si>
  <si>
    <t xml:space="preserve">            D = Coefficient de déperditions thermiques du ballon  (W/K)</t>
  </si>
  <si>
    <t xml:space="preserve">            Vapp = Capacité du ballon pouvant être chauffée par l’appoint (L)</t>
  </si>
  <si>
    <t xml:space="preserve">            Vn = Capacité nominale du ballon (L)</t>
  </si>
  <si>
    <t>d) CESCAI</t>
  </si>
  <si>
    <t>→ 1 compteur d’énergie sur l’eau sanitaire (mitigeur compris)</t>
  </si>
  <si>
    <t>+</t>
  </si>
  <si>
    <t>1 compteur d’énergie sur la part du retour bouclage passant par le ballon solaire</t>
  </si>
  <si>
    <r>
      <t></t>
    </r>
    <r>
      <rPr>
        <sz val="12"/>
        <color rgb="FF000000"/>
        <rFont val="Arial"/>
        <family val="2"/>
      </rPr>
      <t xml:space="preserve"> </t>
    </r>
    <r>
      <rPr>
        <b/>
        <sz val="12"/>
        <color rgb="FF000000"/>
        <rFont val="Arial"/>
        <family val="2"/>
      </rPr>
      <t xml:space="preserve">Calcul des besoins en ECS </t>
    </r>
  </si>
  <si>
    <t>ΔT = E1/(Cv x V1)</t>
  </si>
  <si>
    <r>
      <t>T</t>
    </r>
    <r>
      <rPr>
        <vertAlign val="subscript"/>
        <sz val="12"/>
        <color rgb="FF000000"/>
        <rFont val="Arial"/>
        <family val="2"/>
      </rPr>
      <t>EC</t>
    </r>
    <r>
      <rPr>
        <sz val="12"/>
        <color rgb="FF000000"/>
        <rFont val="Arial"/>
        <family val="2"/>
      </rPr>
      <t xml:space="preserve"> = max (Tcons ; T</t>
    </r>
    <r>
      <rPr>
        <vertAlign val="subscript"/>
        <sz val="12"/>
        <color rgb="FF000000"/>
        <rFont val="Arial"/>
        <family val="2"/>
      </rPr>
      <t>EF</t>
    </r>
    <r>
      <rPr>
        <sz val="12"/>
        <color rgb="FF000000"/>
        <rFont val="Arial"/>
        <family val="2"/>
      </rPr>
      <t xml:space="preserve"> + ΔT)</t>
    </r>
  </si>
  <si>
    <r>
      <t></t>
    </r>
    <r>
      <rPr>
        <sz val="12"/>
        <color rgb="FF000000"/>
        <rFont val="Arial"/>
        <family val="2"/>
      </rPr>
      <t xml:space="preserve"> </t>
    </r>
    <r>
      <rPr>
        <b/>
        <sz val="12"/>
        <color rgb="FF000000"/>
        <rFont val="Arial"/>
        <family val="2"/>
      </rPr>
      <t xml:space="preserve">Mesure de l’Energie solaire utile </t>
    </r>
  </si>
  <si>
    <r>
      <t>Si on veut faire une comparaison avec un calcul SOLO, on doit déduire les pertes de bouclage E2 à l’énergie solaire utile théorique calculée par la méthode SOLO (Eu</t>
    </r>
    <r>
      <rPr>
        <vertAlign val="subscript"/>
        <sz val="12"/>
        <color rgb="FF000000"/>
        <rFont val="Arial"/>
        <family val="2"/>
      </rPr>
      <t>thSOLO</t>
    </r>
    <r>
      <rPr>
        <sz val="12"/>
        <color rgb="FF000000"/>
        <rFont val="Arial"/>
        <family val="2"/>
      </rPr>
      <t>).</t>
    </r>
  </si>
  <si>
    <t xml:space="preserve">Attention toutefois, cela permet de vérifier un bon fonctionnement global, même avec des pertes E2 importantes… </t>
  </si>
  <si>
    <t>E : BECS = V1 x Cv x (TEC – TEF)</t>
  </si>
  <si>
    <t>L’énergie solaire utile théorique s’écrit alors :  Euth = EuthSOLO – E2</t>
  </si>
  <si>
    <t>e) Appoint séparé et retour contrôlé du bouclage dans le stock solaire ou appoint</t>
  </si>
  <si>
    <t>→ 1 compteur d’énergie sur l’eau sanitaire</t>
  </si>
  <si>
    <t>→ 1 compteur d’énergie sur la partie du bouclage passant par le ballon solaire</t>
  </si>
  <si>
    <r>
      <t xml:space="preserve">et E’2 lorsque </t>
    </r>
    <r>
      <rPr>
        <b/>
        <sz val="11"/>
        <color rgb="FFFF0000"/>
        <rFont val="Arial"/>
        <family val="2"/>
      </rPr>
      <t xml:space="preserve">T &lt; </t>
    </r>
    <r>
      <rPr>
        <b/>
        <sz val="11"/>
        <color rgb="FF0000FF"/>
        <rFont val="Arial"/>
        <family val="2"/>
      </rPr>
      <t xml:space="preserve">T </t>
    </r>
    <r>
      <rPr>
        <sz val="12"/>
        <color rgb="FF000000"/>
        <rFont val="Arial"/>
        <family val="2"/>
      </rPr>
      <t>(dysfonctionnement de la fonction récupération d’énergie</t>
    </r>
  </si>
  <si>
    <t xml:space="preserve">                                   E2 quand tout se passe comme prévu</t>
  </si>
  <si>
    <t xml:space="preserve">                              C2 doit être réversible, c’est-à-dire compter 2 énergies :</t>
  </si>
  <si>
    <t xml:space="preserve">                               solaire par le bouclage, néfaste au solaire et qui perturbe la mesure de E1) </t>
  </si>
  <si>
    <r>
      <t></t>
    </r>
    <r>
      <rPr>
        <sz val="12"/>
        <color rgb="FF000000"/>
        <rFont val="Arial"/>
        <family val="2"/>
      </rPr>
      <t xml:space="preserve"> </t>
    </r>
    <r>
      <rPr>
        <b/>
        <sz val="12"/>
        <color rgb="FF000000"/>
        <rFont val="Arial"/>
        <family val="2"/>
      </rPr>
      <t xml:space="preserve">Energie solaire utile et besoins </t>
    </r>
  </si>
  <si>
    <r>
      <t>Idem 1</t>
    </r>
    <r>
      <rPr>
        <vertAlign val="superscript"/>
        <sz val="12"/>
        <color rgb="FF000000"/>
        <rFont val="Arial"/>
        <family val="2"/>
      </rPr>
      <t>er</t>
    </r>
    <r>
      <rPr>
        <sz val="12"/>
        <color rgb="FF000000"/>
        <rFont val="Arial"/>
        <family val="2"/>
      </rPr>
      <t xml:space="preserve"> cas, appoint séparé, mais l’énergie solaire qui compense les pertes de bouclage (lorsque la température dans le stock solaire est suffisante) doit être considérée comme partie intégrante de l’énergie solaire utile. On a alors :</t>
    </r>
  </si>
  <si>
    <r>
      <t xml:space="preserve">Eu = E1 + E2 </t>
    </r>
    <r>
      <rPr>
        <b/>
        <sz val="12"/>
        <color rgb="FF000000"/>
        <rFont val="Arial"/>
        <family val="2"/>
      </rPr>
      <t xml:space="preserve">– E’2 </t>
    </r>
  </si>
  <si>
    <t>f) Stockage en eau technique</t>
  </si>
  <si>
    <r>
      <t>•</t>
    </r>
    <r>
      <rPr>
        <sz val="7"/>
        <color rgb="FF000000"/>
        <rFont val="Times New Roman"/>
        <family val="1"/>
      </rPr>
      <t xml:space="preserve">        </t>
    </r>
    <r>
      <rPr>
        <b/>
        <sz val="12"/>
        <color rgb="FF000000"/>
        <rFont val="Arial"/>
        <family val="2"/>
      </rPr>
      <t xml:space="preserve">Calcul des besoins en ECS </t>
    </r>
  </si>
  <si>
    <r>
      <t>•</t>
    </r>
    <r>
      <rPr>
        <sz val="7"/>
        <color rgb="FF000000"/>
        <rFont val="Times New Roman"/>
        <family val="1"/>
      </rPr>
      <t xml:space="preserve">        </t>
    </r>
    <r>
      <rPr>
        <b/>
        <sz val="12"/>
        <color rgb="FF000000"/>
        <rFont val="Arial"/>
        <family val="2"/>
      </rPr>
      <t xml:space="preserve">Mesure de l’Energie solaire utile </t>
    </r>
  </si>
  <si>
    <t>Et :      BECS = V1 x Cv x (TEC – TEF)</t>
  </si>
  <si>
    <t xml:space="preserve">Tableau de bord de suivi </t>
  </si>
  <si>
    <t>Installation Solaire Thermique Collective</t>
  </si>
  <si>
    <t>DENOMINATION DE L'OPERATION</t>
  </si>
  <si>
    <t>Précisez Objet (Solaire Collectif, Agricole, Teritaire, Industriel) - Lieu (Ville et Département) - Numéro de la Convention</t>
  </si>
  <si>
    <t xml:space="preserve">Maître d’ouvrage : </t>
  </si>
  <si>
    <t xml:space="preserve">Personne à contacter : </t>
  </si>
  <si>
    <r>
      <t>(</t>
    </r>
    <r>
      <rPr>
        <sz val="14"/>
        <rFont val="Cambria"/>
        <family val="1"/>
      </rPr>
      <t xml:space="preserve">: </t>
    </r>
  </si>
  <si>
    <t xml:space="preserve">Correspondant ADEME : </t>
  </si>
  <si>
    <t xml:space="preserve">Responsable du suivi : </t>
  </si>
  <si>
    <t xml:space="preserve">TYPE D'INSTALLATION SOLAIRE </t>
  </si>
  <si>
    <t>Nomenclatures :</t>
  </si>
  <si>
    <t>-https://www.solaire-collectif.fr/ftp/pgiArticle/3/Schematheque_SOCOL_ECS_Collective_Fev2016.pdf</t>
  </si>
  <si>
    <t>-https://www.solaire-collectif.fr/achat/les-pac-solaires-sur-capteurs-solaires-non-vitres-ou-pvt/PACSolaires.htm</t>
  </si>
  <si>
    <t>-https://www.solaire-collectif.fr/achat/les-systemes-solaires-combines-pour-les-batiments-collectifs/Livret_SSC.htm</t>
  </si>
  <si>
    <t>Cocher la case correspondante</t>
  </si>
  <si>
    <t xml:space="preserve">CODES COULEUR : </t>
  </si>
  <si>
    <t>□ Production ECS ou SSC - APPOINT SEPARE - AVEC OU SANS BOUCLAGE</t>
  </si>
  <si>
    <t>Remplir Suivi instal TYPE1</t>
  </si>
  <si>
    <r>
      <t xml:space="preserve">cases de relevés d'index à remplir </t>
    </r>
    <r>
      <rPr>
        <b/>
        <sz val="10"/>
        <rFont val="Arial"/>
        <family val="2"/>
      </rPr>
      <t>obligatoirement</t>
    </r>
  </si>
  <si>
    <t>□ Production ECS ou SSC- APPOINT INTEGRE - SANS BOUCLAGE</t>
  </si>
  <si>
    <t>Remplir Suivi instal TYPE2</t>
  </si>
  <si>
    <r>
      <t xml:space="preserve">cases de relevés d'index à remplir </t>
    </r>
    <r>
      <rPr>
        <b/>
        <sz val="10"/>
        <rFont val="Arial"/>
        <family val="2"/>
      </rPr>
      <t>le cas échéant</t>
    </r>
  </si>
  <si>
    <t>□ Production ECS ou SSC - APPOINT INTEGRE - AVEC BOUCLAGE</t>
  </si>
  <si>
    <t>Remplir Suivi instal TYPE3</t>
  </si>
  <si>
    <t>cases à reporter de l'étude de faisabilité</t>
  </si>
  <si>
    <t>□ PAC solaire ECS</t>
  </si>
  <si>
    <t>Remplir Suivi instal TYPE4</t>
  </si>
  <si>
    <t>cases calculées automatiquement</t>
  </si>
  <si>
    <t xml:space="preserve">Notice : </t>
  </si>
  <si>
    <t>Le suivi peut être assuré par le Maître d’Ouvrage avec l’assistance de son installateur ou bien de son exploitant si un contrat adapté le prévoit.</t>
  </si>
  <si>
    <t>Définitions</t>
  </si>
  <si>
    <t>Il est obligatoire et doit être réalisé sur une période de 24 mois minimum.</t>
  </si>
  <si>
    <r>
      <t xml:space="preserve">ECS : </t>
    </r>
    <r>
      <rPr>
        <sz val="11"/>
        <rFont val="Calibri"/>
        <family val="2"/>
      </rPr>
      <t>eau chaude sanitaire</t>
    </r>
  </si>
  <si>
    <t>En tout état de cause, il est conseillé de suivre son installation tout au long de la durée de vie des équipements afin de garantir des performances maximales.</t>
  </si>
  <si>
    <r>
      <t>Qecs (ou Becs) </t>
    </r>
    <r>
      <rPr>
        <sz val="11"/>
        <rFont val="Calibri"/>
        <family val="2"/>
      </rPr>
      <t>: besoins de chaleur à fournir à l’ECS (Eau Chaude Sanitaire) « aux robinets » (en kWh/an, parfois appelé Besc) – se mesure en aval chaudière après le mitigeur</t>
    </r>
  </si>
  <si>
    <t>Les valeurs de productivité et de consommations d’eau réelles doivent être comparées avec l'année de référence et également entre le prévisionnel et le réel.</t>
  </si>
  <si>
    <r>
      <t xml:space="preserve">Qch : </t>
    </r>
    <r>
      <rPr>
        <sz val="11"/>
        <rFont val="Calibri"/>
        <family val="2"/>
      </rPr>
      <t xml:space="preserve">Besoin de chaleur à fournir au chauffage (kWh)
</t>
    </r>
  </si>
  <si>
    <t>Ce suivi doit permettre au Maître d’Ouvrage d’intervenir rapidement sur son installation en cas d’anomalies, en faisant appel à son installateur ou à son exploitant.</t>
  </si>
  <si>
    <r>
      <t>Qdis (ou Qbcl) </t>
    </r>
    <r>
      <rPr>
        <sz val="11"/>
        <rFont val="Calibri"/>
        <family val="2"/>
      </rPr>
      <t>: énergie nécessaire à la boucle de distribution pour le maintien en température (directive Légionnelle et recommandations DTU), appelée aussi pertes de distribution (kWh)</t>
    </r>
    <r>
      <rPr>
        <b/>
        <sz val="11"/>
        <rFont val="Calibri"/>
        <family val="2"/>
      </rPr>
      <t xml:space="preserve"> </t>
    </r>
  </si>
  <si>
    <t>La procédure doit favoriser le bon fonctionnement de l’installation solaire et ainsi réaliser les économies prévues lors de la conception.</t>
  </si>
  <si>
    <r>
      <t xml:space="preserve">ESU (ou Qstu) </t>
    </r>
    <r>
      <rPr>
        <sz val="11"/>
        <rFont val="Calibri"/>
        <family val="2"/>
      </rPr>
      <t>: Energie Solaire Utile, comprend la contribution au soutirage et le cas échéant au bouclage - Valeur sortie des logiciels : SOLO : ESU = Qstu ; POLYSUN ESU ~ 0.8 SSol; TSol : ESU=E-CISOL - PCh sol - Ba (S)</t>
    </r>
  </si>
  <si>
    <t>Si les conditions décrites en bas de tableaux donnent lieu à vérification, contacter dans les meilleurs délais, l’installateur ou l’exploitant (les cases grisées se remplissent automatiquement et les cases en couleur sont à renseigner; une alerte correspondant à une case qui devient rouge).</t>
  </si>
  <si>
    <r>
      <t>ESU,dis :</t>
    </r>
    <r>
      <rPr>
        <sz val="11"/>
        <rFont val="Calibri"/>
        <family val="2"/>
      </rPr>
      <t xml:space="preserve"> énergie solaire apportée au bouclage (kWh) – on pourra mesurer l’énergie de la boucle primaire en lui défalquant 10% de perte ballon</t>
    </r>
  </si>
  <si>
    <r>
      <t>ESU,ch :</t>
    </r>
    <r>
      <rPr>
        <sz val="11"/>
        <rFont val="Calibri"/>
        <family val="2"/>
      </rPr>
      <t xml:space="preserve"> énergie solaire apportée fournie au chauffage (kWh)</t>
    </r>
  </si>
  <si>
    <r>
      <t>ESU,ECS :</t>
    </r>
    <r>
      <rPr>
        <sz val="11"/>
        <rFont val="Calibri"/>
        <family val="2"/>
      </rPr>
      <t xml:space="preserve"> énergie solaire apportée fournie à l'ECS (kWh)</t>
    </r>
  </si>
  <si>
    <r>
      <t>Qsol (ou Qstprim):</t>
    </r>
    <r>
      <rPr>
        <sz val="11"/>
        <rFont val="Calibri"/>
        <family val="2"/>
      </rPr>
      <t xml:space="preserve"> énergie thermique distribuée par la boucle primaire solaire (énergie qui part dans le ballon solaire ou le préparateur ECS) (kWh)</t>
    </r>
  </si>
  <si>
    <r>
      <t>Qapp_utile (ou Qapp_net) :</t>
    </r>
    <r>
      <rPr>
        <sz val="11"/>
        <rFont val="Calibri"/>
        <family val="2"/>
      </rPr>
      <t xml:space="preserve"> énergie thermique d’appoint (aval chaudière, Qapp_brut amont chaudière)</t>
    </r>
  </si>
  <si>
    <r>
      <t>qecs </t>
    </r>
    <r>
      <rPr>
        <sz val="11"/>
        <rFont val="Calibri"/>
        <family val="2"/>
      </rPr>
      <t xml:space="preserve">: consommation énergétique fossile (kWh/m3) de l’installation d’ECS pour fournir 1 m3 d’eau chaude consommée aux robinets (inclus le rendement chaudière et pertes de distribution, </t>
    </r>
    <r>
      <rPr>
        <u/>
        <sz val="11"/>
        <rFont val="Calibri"/>
        <family val="2"/>
      </rPr>
      <t>se mesure en amont chaudière</t>
    </r>
    <r>
      <rPr>
        <sz val="11"/>
        <rFont val="Calibri"/>
        <family val="2"/>
      </rPr>
      <t>, indicateur utilisé par les exploitants)</t>
    </r>
  </si>
  <si>
    <r>
      <t>Fsol :</t>
    </r>
    <r>
      <rPr>
        <sz val="11"/>
        <rFont val="Calibri"/>
        <family val="2"/>
      </rPr>
      <t xml:space="preserve"> fraction solaire ou taux de couverture solaire (part de solaire dans les besoin) =ESU/Qecs</t>
    </r>
  </si>
  <si>
    <r>
      <t xml:space="preserve">Vecs : </t>
    </r>
    <r>
      <rPr>
        <sz val="11"/>
        <rFont val="Calibri"/>
        <family val="2"/>
      </rPr>
      <t>Volume d'ECS consommé</t>
    </r>
  </si>
  <si>
    <r>
      <t xml:space="preserve">Qst,app: </t>
    </r>
    <r>
      <rPr>
        <sz val="11"/>
        <rFont val="Calibri"/>
        <family val="2"/>
      </rPr>
      <t>pertes stockage dues à l’appoint (en kWh)</t>
    </r>
  </si>
  <si>
    <r>
      <t xml:space="preserve">Fpac : </t>
    </r>
    <r>
      <rPr>
        <sz val="11"/>
        <rFont val="Calibri"/>
        <family val="2"/>
      </rPr>
      <t>Part de production termique assurée par la PAC</t>
    </r>
  </si>
  <si>
    <r>
      <rPr>
        <b/>
        <sz val="11"/>
        <rFont val="Calibri"/>
        <family val="2"/>
        <scheme val="minor"/>
      </rPr>
      <t xml:space="preserve">Qpacsol </t>
    </r>
    <r>
      <rPr>
        <sz val="11"/>
        <rFont val="Calibri"/>
        <family val="2"/>
        <scheme val="minor"/>
      </rPr>
      <t>:  Energie thermique fournie par le condenseur de la PAC et envoyée vers le ballon de préchauffage</t>
    </r>
  </si>
  <si>
    <t>VES prévisionnel</t>
  </si>
  <si>
    <t>Vecs - 15%</t>
  </si>
  <si>
    <t>Vecs +15%</t>
  </si>
  <si>
    <t>Valeurs étude minorée de 15%</t>
  </si>
  <si>
    <t>Valeurs étude majorée de 15%</t>
  </si>
  <si>
    <t>janvier</t>
  </si>
  <si>
    <t>février</t>
  </si>
  <si>
    <t>mars</t>
  </si>
  <si>
    <t>avril</t>
  </si>
  <si>
    <t>mai</t>
  </si>
  <si>
    <t>juin</t>
  </si>
  <si>
    <t>juillet</t>
  </si>
  <si>
    <t>août</t>
  </si>
  <si>
    <t>septembre</t>
  </si>
  <si>
    <t>octobre</t>
  </si>
  <si>
    <t>novembre</t>
  </si>
  <si>
    <t>décembre</t>
  </si>
  <si>
    <t>Notions importantes préalable:</t>
  </si>
  <si>
    <t>Q = Chaleur</t>
  </si>
  <si>
    <t>E= Energie Primaire</t>
  </si>
  <si>
    <t>Selon l'EN12977:</t>
  </si>
  <si>
    <t>P = Puissance</t>
  </si>
  <si>
    <t>Q= Energie</t>
  </si>
  <si>
    <t>Selon En15316 -3 / -4:</t>
  </si>
  <si>
    <t>W = conso Electrique</t>
  </si>
  <si>
    <t>Nomenclature En 52000-1</t>
  </si>
  <si>
    <t>1ère lettre</t>
  </si>
  <si>
    <t>Définie la notion d'Energie</t>
  </si>
  <si>
    <t>Solaire</t>
  </si>
  <si>
    <t>S</t>
  </si>
  <si>
    <t>Q</t>
  </si>
  <si>
    <t>Appoint</t>
  </si>
  <si>
    <t>App</t>
  </si>
  <si>
    <t>2nd lettre</t>
  </si>
  <si>
    <t>Qualifie le "générateur"</t>
  </si>
  <si>
    <t>Utile</t>
  </si>
  <si>
    <t>U</t>
  </si>
  <si>
    <t>Pertes thermiques</t>
  </si>
  <si>
    <t>Pr</t>
  </si>
  <si>
    <t>3ème lettre</t>
  </si>
  <si>
    <t>précise le type de mesure</t>
  </si>
  <si>
    <t>ECS</t>
  </si>
  <si>
    <t>Bouclage</t>
  </si>
  <si>
    <t>Bcl</t>
  </si>
  <si>
    <t>Piscine</t>
  </si>
  <si>
    <t>Pis</t>
  </si>
  <si>
    <t>Chauffage</t>
  </si>
  <si>
    <t>Ch</t>
  </si>
  <si>
    <t>Qapp</t>
  </si>
  <si>
    <t>Energie Appoint</t>
  </si>
  <si>
    <t>QSU ecs</t>
  </si>
  <si>
    <t>Energie Solaire Utile pour l'ECS</t>
  </si>
  <si>
    <t>QSU bcl</t>
  </si>
  <si>
    <t>Energie Solaire Utile au bouclage</t>
  </si>
  <si>
    <t>QSU pis</t>
  </si>
  <si>
    <t>Energie solaire Utile au chauffage du bassin de la piscine</t>
  </si>
  <si>
    <t>Qpr bcl</t>
  </si>
  <si>
    <t>Pertes du bouclage</t>
  </si>
  <si>
    <t>Qch</t>
  </si>
  <si>
    <t>Energie livrée au chauffage</t>
  </si>
  <si>
    <t>Qsol</t>
  </si>
  <si>
    <t>Energie solaire transmise à l'échangeur solaire (selon la RE2020)</t>
  </si>
  <si>
    <t>Qpr app</t>
  </si>
  <si>
    <t>Pertes de l'appoint</t>
  </si>
  <si>
    <r>
      <rPr>
        <b/>
        <sz val="11"/>
        <rFont val="Calibri"/>
        <family val="2"/>
        <scheme val="minor"/>
      </rPr>
      <t>WPacSo</t>
    </r>
    <r>
      <rPr>
        <sz val="11"/>
        <rFont val="Calibri"/>
        <family val="2"/>
        <scheme val="minor"/>
      </rPr>
      <t xml:space="preserve"> : Energie électrique consommée par la PAC</t>
    </r>
  </si>
  <si>
    <t>PISCINE</t>
  </si>
  <si>
    <t>CHAUFFAGE</t>
  </si>
  <si>
    <t>Pas d'ECS</t>
  </si>
  <si>
    <t>Type</t>
  </si>
  <si>
    <t>0</t>
  </si>
  <si>
    <t>Schéma invalide</t>
  </si>
  <si>
    <t>Code Image 1</t>
  </si>
  <si>
    <t>ligne image 1</t>
  </si>
  <si>
    <t>PAC Seule</t>
  </si>
  <si>
    <t>PAC + Appoint</t>
  </si>
  <si>
    <t>PAC + App. + Eau Technique</t>
  </si>
  <si>
    <t>Avec ECS (eau sanitaire)</t>
  </si>
  <si>
    <t>Avec ECS (eau technique)</t>
  </si>
  <si>
    <t>PAC + Chaudière</t>
  </si>
  <si>
    <t>1)  Type de besoin</t>
  </si>
  <si>
    <t>2)  Type de générateur</t>
  </si>
  <si>
    <t>2 ballons (préchauffage + prioritaire) / 0 bouclage</t>
  </si>
  <si>
    <t>2 ballons (préchauffage + prioritaire) / bouclage Electrique</t>
  </si>
  <si>
    <t>2 ballons (préchauffage + prioritaire) / bouclage sur ball Prio</t>
  </si>
  <si>
    <t>1 ballon PAC 1 Ballon App / 0 bouclage</t>
  </si>
  <si>
    <t>1 ballon PAC 1 Ballon App / bouclage electrique</t>
  </si>
  <si>
    <t>1 ballon PAC 1 Ballon App / bouclage sur ball App</t>
  </si>
  <si>
    <t>PAC + Appoint + Eau technique</t>
  </si>
  <si>
    <t>3)Caractéristiques de l'installation</t>
  </si>
  <si>
    <t>PAS d'ECS</t>
  </si>
  <si>
    <t>chauffage bassin</t>
  </si>
  <si>
    <t>module MTA</t>
  </si>
  <si>
    <t>PAC Seule2</t>
  </si>
  <si>
    <t>Sans MTA / 0 bouclage</t>
  </si>
  <si>
    <t>Sans MTA / bouclage électrique</t>
  </si>
  <si>
    <t>Sans MTA / bouclage sur ball</t>
  </si>
  <si>
    <t>PAC + chaudière</t>
  </si>
  <si>
    <t>Sans MTA</t>
  </si>
  <si>
    <t>index générateur</t>
  </si>
  <si>
    <t>index Type</t>
  </si>
  <si>
    <t>index configuration</t>
  </si>
  <si>
    <t>111</t>
  </si>
  <si>
    <t>112</t>
  </si>
  <si>
    <t>113</t>
  </si>
  <si>
    <t>121</t>
  </si>
  <si>
    <t>122</t>
  </si>
  <si>
    <t>123</t>
  </si>
  <si>
    <t>131</t>
  </si>
  <si>
    <t>132</t>
  </si>
  <si>
    <t>133</t>
  </si>
  <si>
    <t>311</t>
  </si>
  <si>
    <t>312</t>
  </si>
  <si>
    <t>313</t>
  </si>
  <si>
    <t>211</t>
  </si>
  <si>
    <t>221</t>
  </si>
  <si>
    <t>222</t>
  </si>
  <si>
    <t>223</t>
  </si>
  <si>
    <t>231</t>
  </si>
  <si>
    <t>232</t>
  </si>
  <si>
    <t>233</t>
  </si>
  <si>
    <t>314</t>
  </si>
  <si>
    <t>321</t>
  </si>
  <si>
    <t>322</t>
  </si>
  <si>
    <t>Version 0.1 du 10 décembre 2025</t>
  </si>
  <si>
    <t>Suivi instal TYPE 4 PAC'!A1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</si>
</sst>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79" x14ac:knownFonts="1">
    <font>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sz val="10"/>
      <name val="Arial"/>
      <family val="2"/>
    </font>
    <font>
      <b/>
      <i/>
      <sz val="11"/>
      <name val="Calibri Light"/>
      <family val="1"/>
      <scheme val="major"/>
    </font>
    <font>
      <b/>
      <i/>
      <sz val="11"/>
      <color rgb="FF000000"/>
      <name val="Calibri Light"/>
      <family val="1"/>
      <scheme val="major"/>
    </font>
    <font>
      <b/>
      <i/>
      <u/>
      <sz val="11"/>
      <name val="Cambria"/>
      <family val="1"/>
    </font>
    <font>
      <b/>
      <i/>
      <sz val="11"/>
      <name val="Cambria"/>
      <family val="1"/>
    </font>
    <font>
      <sz val="11"/>
      <name val="Cambria"/>
      <family val="1"/>
    </font>
    <font>
      <b/>
      <sz val="10"/>
      <name val="Cambria"/>
      <family val="1"/>
    </font>
    <font>
      <sz val="10"/>
      <name val="Cambria"/>
      <family val="1"/>
    </font>
    <font>
      <sz val="10"/>
      <color rgb="FFFF0000"/>
      <name val="Cambria"/>
      <family val="1"/>
    </font>
    <font>
      <sz val="8"/>
      <name val="Cambria"/>
      <family val="1"/>
    </font>
    <font>
      <b/>
      <sz val="8"/>
      <name val="Cambria"/>
      <family val="1"/>
    </font>
    <font>
      <b/>
      <sz val="8"/>
      <color rgb="FFFF0000"/>
      <name val="Arial"/>
      <family val="2"/>
    </font>
    <font>
      <sz val="10"/>
      <name val="Arial"/>
      <family val="2"/>
    </font>
    <font>
      <u/>
      <sz val="10"/>
      <color indexed="12"/>
      <name val="Arial"/>
      <family val="2"/>
    </font>
    <font>
      <b/>
      <sz val="10"/>
      <color rgb="FFFF0000"/>
      <name val="Arial"/>
      <family val="2"/>
    </font>
    <font>
      <b/>
      <sz val="14"/>
      <name val="Cambria"/>
      <family val="1"/>
    </font>
    <font>
      <b/>
      <sz val="10"/>
      <color rgb="FFFFFF00"/>
      <name val="Cambria"/>
      <family val="1"/>
    </font>
    <font>
      <b/>
      <sz val="10"/>
      <name val="Arial"/>
      <family val="2"/>
    </font>
    <font>
      <sz val="10"/>
      <color rgb="FFFFFF00"/>
      <name val="Arial"/>
      <family val="2"/>
    </font>
    <font>
      <b/>
      <sz val="10"/>
      <color theme="1"/>
      <name val="Calibri"/>
      <family val="2"/>
      <scheme val="minor"/>
    </font>
    <font>
      <sz val="8"/>
      <name val="Calibri"/>
      <family val="2"/>
      <scheme val="minor"/>
    </font>
    <font>
      <sz val="10"/>
      <color theme="1"/>
      <name val="Arial Unicode MS"/>
      <family val="2"/>
    </font>
    <font>
      <sz val="12"/>
      <color rgb="FF000000"/>
      <name val="Arial"/>
      <family val="2"/>
    </font>
    <font>
      <sz val="11"/>
      <color rgb="FF000000"/>
      <name val="Arial"/>
      <family val="2"/>
    </font>
    <font>
      <b/>
      <sz val="11"/>
      <color rgb="FF000000"/>
      <name val="Arial"/>
      <family val="2"/>
    </font>
    <font>
      <sz val="11"/>
      <color rgb="FF0070C0"/>
      <name val="Arial"/>
      <family val="2"/>
    </font>
    <font>
      <b/>
      <sz val="11"/>
      <color rgb="FFEE7F00"/>
      <name val="Arial"/>
      <family val="2"/>
    </font>
    <font>
      <b/>
      <sz val="11"/>
      <color rgb="FF0070C0"/>
      <name val="Arial"/>
      <family val="2"/>
    </font>
    <font>
      <b/>
      <u/>
      <sz val="11"/>
      <color rgb="FFE97132"/>
      <name val="Arial"/>
      <family val="2"/>
    </font>
    <font>
      <sz val="11"/>
      <color rgb="FFE97132"/>
      <name val="Arial"/>
      <family val="2"/>
    </font>
    <font>
      <b/>
      <sz val="11"/>
      <color rgb="FF005EA8"/>
      <name val="Arial"/>
      <family val="2"/>
    </font>
    <font>
      <sz val="14"/>
      <color theme="1"/>
      <name val="Calibri"/>
      <family val="2"/>
      <scheme val="minor"/>
    </font>
    <font>
      <sz val="11"/>
      <color rgb="FF000000"/>
      <name val="Wingdings"/>
      <charset val="2"/>
    </font>
    <font>
      <sz val="11"/>
      <color rgb="FF000000"/>
      <name val="Times New Roman"/>
      <family val="1"/>
    </font>
    <font>
      <u/>
      <sz val="11"/>
      <color rgb="FF000000"/>
      <name val="Arial"/>
      <family val="2"/>
    </font>
    <font>
      <b/>
      <sz val="11"/>
      <color rgb="FF0000FF"/>
      <name val="Arial"/>
      <family val="2"/>
    </font>
    <font>
      <b/>
      <sz val="11"/>
      <color rgb="FF000000"/>
      <name val="Calibri"/>
      <family val="2"/>
    </font>
    <font>
      <b/>
      <vertAlign val="subscript"/>
      <sz val="11"/>
      <color rgb="FF000000"/>
      <name val="Calibri"/>
      <family val="2"/>
    </font>
    <font>
      <b/>
      <sz val="11"/>
      <color rgb="FFFF0000"/>
      <name val="Arial"/>
      <family val="2"/>
    </font>
    <font>
      <b/>
      <i/>
      <sz val="11"/>
      <color rgb="FF000000"/>
      <name val="Arial"/>
      <family val="2"/>
    </font>
    <font>
      <vertAlign val="subscript"/>
      <sz val="11"/>
      <color rgb="FF000000"/>
      <name val="Arial"/>
      <family val="2"/>
    </font>
    <font>
      <b/>
      <sz val="10"/>
      <color rgb="FF005EA8"/>
      <name val="Arial"/>
      <family val="2"/>
    </font>
    <font>
      <sz val="10"/>
      <color rgb="FF000000"/>
      <name val="Arial"/>
      <family val="2"/>
    </font>
    <font>
      <sz val="7"/>
      <color rgb="FF000000"/>
      <name val="Times New Roman"/>
      <family val="1"/>
    </font>
    <font>
      <b/>
      <sz val="12"/>
      <color rgb="FF000000"/>
      <name val="Arial"/>
      <family val="2"/>
    </font>
    <font>
      <vertAlign val="subscript"/>
      <sz val="12"/>
      <color rgb="FF000000"/>
      <name val="Arial"/>
      <family val="2"/>
    </font>
    <font>
      <sz val="12"/>
      <color rgb="FF000000"/>
      <name val="Segoe UI Symbol"/>
      <family val="2"/>
    </font>
    <font>
      <sz val="12"/>
      <color theme="1"/>
      <name val="Arial"/>
      <family val="2"/>
    </font>
    <font>
      <vertAlign val="superscript"/>
      <sz val="12"/>
      <color rgb="FF000000"/>
      <name val="Arial"/>
      <family val="2"/>
    </font>
    <font>
      <b/>
      <sz val="18"/>
      <name val="Cambria"/>
      <family val="1"/>
    </font>
    <font>
      <sz val="14"/>
      <name val="Cambria"/>
      <family val="1"/>
    </font>
    <font>
      <sz val="14"/>
      <name val="Wingdings"/>
      <charset val="2"/>
    </font>
    <font>
      <b/>
      <sz val="14"/>
      <name val="Calibri Light"/>
      <family val="1"/>
      <scheme val="major"/>
    </font>
    <font>
      <sz val="14"/>
      <name val="Calibri Light"/>
      <family val="1"/>
      <scheme val="major"/>
    </font>
    <font>
      <b/>
      <sz val="10"/>
      <name val="Calibri Light"/>
      <family val="1"/>
      <scheme val="major"/>
    </font>
    <font>
      <sz val="12"/>
      <name val="Arial"/>
      <family val="2"/>
    </font>
    <font>
      <b/>
      <u/>
      <sz val="14"/>
      <name val="Cambria"/>
      <family val="1"/>
    </font>
    <font>
      <b/>
      <sz val="11"/>
      <name val="Calibri"/>
      <family val="2"/>
    </font>
    <font>
      <sz val="11"/>
      <name val="Calibri"/>
      <family val="2"/>
    </font>
    <font>
      <u/>
      <sz val="11"/>
      <name val="Calibri"/>
      <family val="2"/>
    </font>
    <font>
      <sz val="11"/>
      <name val="Calibri"/>
      <family val="2"/>
      <scheme val="minor"/>
    </font>
    <font>
      <b/>
      <sz val="11"/>
      <name val="Calibri"/>
      <family val="2"/>
      <scheme val="minor"/>
    </font>
    <font>
      <b/>
      <sz val="11"/>
      <color theme="1"/>
      <name val="Calibri"/>
      <family val="2"/>
      <scheme val="minor"/>
    </font>
    <font>
      <b/>
      <u/>
      <sz val="11"/>
      <color theme="1"/>
      <name val="Calibri"/>
      <family val="2"/>
      <scheme val="minor"/>
    </font>
    <font>
      <b/>
      <sz val="11"/>
      <color theme="5"/>
      <name val="Calibri"/>
      <family val="2"/>
      <scheme val="minor"/>
    </font>
    <font>
      <b/>
      <sz val="11"/>
      <color rgb="FF00B050"/>
      <name val="Calibri"/>
      <family val="2"/>
      <scheme val="minor"/>
    </font>
    <font>
      <b/>
      <sz val="11"/>
      <color rgb="FF0070C0"/>
      <name val="Calibri"/>
      <family val="2"/>
      <scheme val="minor"/>
    </font>
    <font>
      <sz val="11"/>
      <color rgb="FF0070C0"/>
      <name val="Calibri"/>
      <family val="2"/>
      <scheme val="minor"/>
    </font>
    <font>
      <sz val="11"/>
      <color rgb="FFFF0000"/>
      <name val="Calibri"/>
      <family val="2"/>
      <scheme val="minor"/>
    </font>
    <font>
      <b/>
      <sz val="14"/>
      <color theme="1"/>
      <name val="Calibri"/>
      <family val="2"/>
      <scheme val="minor"/>
    </font>
    <font>
      <sz val="40"/>
      <color theme="1"/>
      <name val="Calibri"/>
      <family val="2"/>
      <scheme val="minor"/>
    </font>
    <font>
      <b/>
      <sz val="18"/>
      <color theme="1"/>
      <name val="Calibri"/>
      <family val="2"/>
      <scheme val="minor"/>
    </font>
    <font>
      <b/>
      <sz val="16"/>
      <color theme="1"/>
      <name val="Calibri"/>
      <family val="2"/>
      <scheme val="minor"/>
    </font>
    <font>
      <sz val="16"/>
      <color theme="1"/>
      <name val="Calibri"/>
      <family val="2"/>
      <scheme val="minor"/>
    </font>
    <font>
      <b/>
      <u/>
      <sz val="12"/>
      <color indexed="12"/>
      <name val="Arial"/>
      <family val="2"/>
    </font>
  </fonts>
  <fills count="2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indexed="41"/>
        <bgColor indexed="64"/>
      </patternFill>
    </fill>
    <fill>
      <patternFill patternType="solid">
        <fgColor rgb="FFCCFF99"/>
        <bgColor indexed="64"/>
      </patternFill>
    </fill>
    <fill>
      <patternFill patternType="solid">
        <fgColor rgb="FFCCFFFF"/>
        <bgColor rgb="FF000000"/>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66FFFF"/>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8" tint="0.39997558519241921"/>
        <bgColor indexed="64"/>
      </patternFill>
    </fill>
    <fill>
      <patternFill patternType="solid">
        <fgColor theme="8" tint="0.39997558519241921"/>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39997558519241921"/>
        <bgColor indexed="64"/>
      </patternFill>
    </fill>
  </fills>
  <borders count="5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ck">
        <color auto="1"/>
      </left>
      <right style="thin">
        <color auto="1"/>
      </right>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diagonal/>
    </border>
  </borders>
  <cellStyleXfs count="3">
    <xf numFmtId="0" fontId="0" fillId="0" borderId="0"/>
    <xf numFmtId="0" fontId="4" fillId="0" borderId="0"/>
    <xf numFmtId="0" fontId="17" fillId="0" borderId="0" applyNumberFormat="0" applyFill="0" applyBorder="0" applyAlignment="0" applyProtection="0">
      <alignment vertical="top"/>
      <protection locked="0"/>
    </xf>
  </cellStyleXfs>
  <cellXfs count="302">
    <xf numFmtId="0" fontId="0" fillId="0" borderId="0" xfId="0"/>
    <xf numFmtId="0" fontId="0" fillId="0" borderId="0" xfId="0" applyAlignment="1">
      <alignment vertical="center"/>
    </xf>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0" borderId="17" xfId="0" applyFont="1" applyBorder="1"/>
    <xf numFmtId="0" fontId="0" fillId="0" borderId="18" xfId="0" applyBorder="1"/>
    <xf numFmtId="0" fontId="0" fillId="0" borderId="14" xfId="0" applyBorder="1"/>
    <xf numFmtId="0" fontId="2" fillId="0" borderId="5" xfId="0" applyFont="1" applyBorder="1"/>
    <xf numFmtId="0" fontId="0" fillId="0" borderId="17" xfId="0" applyBorder="1"/>
    <xf numFmtId="0" fontId="3" fillId="0" borderId="0" xfId="0" applyFont="1"/>
    <xf numFmtId="0" fontId="3" fillId="0" borderId="18" xfId="0" applyFont="1" applyBorder="1"/>
    <xf numFmtId="0" fontId="3" fillId="0" borderId="14" xfId="0" applyFont="1" applyBorder="1"/>
    <xf numFmtId="0" fontId="0" fillId="0" borderId="6" xfId="0" applyBorder="1"/>
    <xf numFmtId="0" fontId="0" fillId="0" borderId="7" xfId="0" applyBorder="1"/>
    <xf numFmtId="0" fontId="0" fillId="0" borderId="7" xfId="0" applyBorder="1" applyAlignment="1">
      <alignment horizontal="right"/>
    </xf>
    <xf numFmtId="0" fontId="0" fillId="0" borderId="8" xfId="0" applyBorder="1"/>
    <xf numFmtId="0" fontId="4" fillId="0" borderId="0" xfId="1"/>
    <xf numFmtId="0" fontId="4" fillId="0" borderId="0" xfId="1" applyAlignment="1">
      <alignment vertical="top"/>
    </xf>
    <xf numFmtId="0" fontId="4" fillId="0" borderId="14" xfId="1" applyBorder="1"/>
    <xf numFmtId="0" fontId="7" fillId="0" borderId="0" xfId="1" applyFont="1" applyAlignment="1">
      <alignment vertical="top"/>
    </xf>
    <xf numFmtId="0" fontId="8" fillId="0" borderId="0" xfId="1" applyFont="1" applyAlignment="1">
      <alignment vertical="top" wrapText="1"/>
    </xf>
    <xf numFmtId="0" fontId="9" fillId="0" borderId="0" xfId="1" applyFont="1" applyAlignment="1">
      <alignment vertical="top" wrapText="1"/>
    </xf>
    <xf numFmtId="0" fontId="7" fillId="0" borderId="0" xfId="1" applyFont="1" applyAlignment="1">
      <alignment horizontal="center" vertical="top"/>
    </xf>
    <xf numFmtId="1" fontId="10" fillId="0" borderId="0" xfId="1" applyNumberFormat="1" applyFont="1" applyAlignment="1">
      <alignment horizontal="center" vertical="center" wrapText="1"/>
    </xf>
    <xf numFmtId="0" fontId="4" fillId="0" borderId="0" xfId="1" applyAlignment="1">
      <alignment horizontal="center" wrapText="1"/>
    </xf>
    <xf numFmtId="0" fontId="4" fillId="0" borderId="22" xfId="1" applyBorder="1"/>
    <xf numFmtId="9" fontId="10" fillId="0" borderId="26" xfId="1" applyNumberFormat="1" applyFont="1" applyBorder="1" applyAlignment="1">
      <alignment horizontal="center" wrapText="1"/>
    </xf>
    <xf numFmtId="9" fontId="11" fillId="3" borderId="26" xfId="1" applyNumberFormat="1" applyFont="1" applyFill="1" applyBorder="1" applyAlignment="1">
      <alignment horizontal="center" wrapText="1"/>
    </xf>
    <xf numFmtId="0" fontId="10" fillId="4" borderId="26" xfId="1" applyFont="1" applyFill="1" applyBorder="1" applyAlignment="1">
      <alignment horizontal="center" wrapText="1"/>
    </xf>
    <xf numFmtId="0" fontId="10" fillId="0" borderId="26" xfId="1" applyFont="1" applyBorder="1" applyAlignment="1">
      <alignment horizontal="center" wrapText="1"/>
    </xf>
    <xf numFmtId="0" fontId="10" fillId="0" borderId="27" xfId="1" applyFont="1" applyBorder="1" applyAlignment="1">
      <alignment horizontal="center" vertical="top" wrapText="1"/>
    </xf>
    <xf numFmtId="3" fontId="11" fillId="4" borderId="29" xfId="1" applyNumberFormat="1" applyFont="1" applyFill="1" applyBorder="1" applyAlignment="1">
      <alignment horizontal="center" wrapText="1"/>
    </xf>
    <xf numFmtId="0" fontId="11" fillId="4" borderId="29" xfId="1" applyFont="1" applyFill="1" applyBorder="1" applyAlignment="1">
      <alignment horizontal="center" vertical="top" wrapText="1"/>
    </xf>
    <xf numFmtId="0" fontId="11" fillId="7" borderId="29" xfId="1" applyFont="1" applyFill="1" applyBorder="1" applyAlignment="1">
      <alignment horizontal="center" wrapText="1"/>
    </xf>
    <xf numFmtId="3" fontId="11" fillId="4" borderId="31" xfId="1" applyNumberFormat="1" applyFont="1" applyFill="1" applyBorder="1" applyAlignment="1">
      <alignment horizontal="center" wrapText="1"/>
    </xf>
    <xf numFmtId="0" fontId="11" fillId="4" borderId="31" xfId="1" applyFont="1" applyFill="1" applyBorder="1" applyAlignment="1">
      <alignment horizontal="center" vertical="top" wrapText="1"/>
    </xf>
    <xf numFmtId="0" fontId="11" fillId="7" borderId="31" xfId="1" applyFont="1" applyFill="1" applyBorder="1" applyAlignment="1">
      <alignment horizontal="center" wrapText="1"/>
    </xf>
    <xf numFmtId="0" fontId="4" fillId="0" borderId="33" xfId="1" applyBorder="1"/>
    <xf numFmtId="0" fontId="4" fillId="0" borderId="34" xfId="1" applyBorder="1"/>
    <xf numFmtId="0" fontId="13" fillId="0" borderId="34"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4"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39"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41" xfId="1" applyFont="1" applyBorder="1" applyAlignment="1">
      <alignment horizontal="center" vertical="center" wrapText="1"/>
    </xf>
    <xf numFmtId="0" fontId="15" fillId="0" borderId="0" xfId="1" applyFont="1" applyAlignment="1">
      <alignment horizontal="center" vertical="center" wrapText="1"/>
    </xf>
    <xf numFmtId="0" fontId="15" fillId="0" borderId="42" xfId="1" applyFont="1" applyBorder="1" applyAlignment="1">
      <alignment horizontal="center" vertical="center" wrapText="1"/>
    </xf>
    <xf numFmtId="0" fontId="16" fillId="0" borderId="0" xfId="1" applyFont="1"/>
    <xf numFmtId="0" fontId="16" fillId="0" borderId="0" xfId="1" applyFont="1" applyAlignment="1">
      <alignment vertical="top"/>
    </xf>
    <xf numFmtId="0" fontId="17" fillId="0" borderId="14" xfId="2" applyBorder="1" applyAlignment="1" applyProtection="1"/>
    <xf numFmtId="0" fontId="18" fillId="0" borderId="0" xfId="1" applyFont="1" applyAlignment="1">
      <alignment vertical="top"/>
    </xf>
    <xf numFmtId="0" fontId="11" fillId="8" borderId="0" xfId="1" applyFont="1" applyFill="1" applyAlignment="1">
      <alignment horizontal="center" wrapText="1"/>
    </xf>
    <xf numFmtId="0" fontId="15" fillId="0" borderId="0" xfId="1" applyFont="1" applyAlignment="1">
      <alignment horizontal="center" vertical="center"/>
    </xf>
    <xf numFmtId="0" fontId="4" fillId="0" borderId="40" xfId="1" applyBorder="1"/>
    <xf numFmtId="9" fontId="11" fillId="4" borderId="31" xfId="1" applyNumberFormat="1" applyFont="1" applyFill="1" applyBorder="1" applyAlignment="1">
      <alignment horizontal="center" wrapText="1"/>
    </xf>
    <xf numFmtId="0" fontId="22" fillId="2" borderId="0" xfId="1" applyFont="1" applyFill="1"/>
    <xf numFmtId="9" fontId="11" fillId="4" borderId="29" xfId="1" applyNumberFormat="1" applyFont="1" applyFill="1" applyBorder="1" applyAlignment="1">
      <alignment horizontal="center" wrapText="1"/>
    </xf>
    <xf numFmtId="0" fontId="20" fillId="2" borderId="26" xfId="1" applyFont="1" applyFill="1" applyBorder="1" applyAlignment="1">
      <alignment horizontal="center" wrapText="1"/>
    </xf>
    <xf numFmtId="3" fontId="11" fillId="4" borderId="26" xfId="1" applyNumberFormat="1" applyFont="1" applyFill="1" applyBorder="1" applyAlignment="1">
      <alignment horizontal="center" vertical="top" wrapText="1"/>
    </xf>
    <xf numFmtId="9" fontId="11" fillId="4" borderId="26" xfId="1" applyNumberFormat="1" applyFont="1" applyFill="1" applyBorder="1" applyAlignment="1">
      <alignment horizontal="center" wrapText="1"/>
    </xf>
    <xf numFmtId="1" fontId="10" fillId="2" borderId="0" xfId="1" applyNumberFormat="1" applyFont="1" applyFill="1" applyAlignment="1">
      <alignment horizontal="center" vertical="center" wrapText="1"/>
    </xf>
    <xf numFmtId="0" fontId="11" fillId="9" borderId="43" xfId="1" applyFont="1" applyFill="1" applyBorder="1" applyAlignment="1">
      <alignment horizontal="left"/>
    </xf>
    <xf numFmtId="0" fontId="11" fillId="9" borderId="24" xfId="1" applyFont="1" applyFill="1" applyBorder="1" applyAlignment="1">
      <alignment horizontal="left"/>
    </xf>
    <xf numFmtId="0" fontId="11" fillId="9" borderId="22" xfId="1" applyFont="1" applyFill="1" applyBorder="1" applyAlignment="1">
      <alignment horizontal="left"/>
    </xf>
    <xf numFmtId="0" fontId="14" fillId="0" borderId="40" xfId="1" applyFont="1" applyBorder="1" applyAlignment="1">
      <alignment horizontal="center" vertical="center" wrapText="1"/>
    </xf>
    <xf numFmtId="164" fontId="11" fillId="8" borderId="34" xfId="1" applyNumberFormat="1" applyFont="1" applyFill="1" applyBorder="1" applyAlignment="1" applyProtection="1">
      <alignment horizontal="center" wrapText="1"/>
      <protection locked="0"/>
    </xf>
    <xf numFmtId="4" fontId="12" fillId="8" borderId="34" xfId="1" applyNumberFormat="1" applyFont="1" applyFill="1" applyBorder="1" applyAlignment="1" applyProtection="1">
      <alignment horizontal="center" wrapText="1"/>
      <protection locked="0"/>
    </xf>
    <xf numFmtId="3" fontId="12" fillId="8" borderId="34" xfId="1" applyNumberFormat="1" applyFont="1" applyFill="1" applyBorder="1" applyAlignment="1" applyProtection="1">
      <alignment horizontal="center" wrapText="1"/>
      <protection locked="0"/>
    </xf>
    <xf numFmtId="3" fontId="12" fillId="10" borderId="34" xfId="1" applyNumberFormat="1" applyFont="1" applyFill="1" applyBorder="1" applyAlignment="1" applyProtection="1">
      <alignment horizontal="center" wrapText="1"/>
      <protection locked="0"/>
    </xf>
    <xf numFmtId="3" fontId="11" fillId="6" borderId="34" xfId="1" applyNumberFormat="1" applyFont="1" applyFill="1" applyBorder="1" applyAlignment="1" applyProtection="1">
      <alignment horizontal="center" wrapText="1"/>
      <protection locked="0"/>
    </xf>
    <xf numFmtId="164" fontId="11" fillId="8" borderId="31" xfId="1" applyNumberFormat="1" applyFont="1" applyFill="1" applyBorder="1" applyAlignment="1" applyProtection="1">
      <alignment horizontal="center" wrapText="1"/>
      <protection locked="0"/>
    </xf>
    <xf numFmtId="4" fontId="12" fillId="8" borderId="31" xfId="1" applyNumberFormat="1" applyFont="1" applyFill="1" applyBorder="1" applyAlignment="1" applyProtection="1">
      <alignment horizontal="center" wrapText="1"/>
      <protection locked="0"/>
    </xf>
    <xf numFmtId="4" fontId="11" fillId="5" borderId="31" xfId="1" applyNumberFormat="1" applyFont="1" applyFill="1" applyBorder="1" applyAlignment="1">
      <alignment horizontal="center" wrapText="1"/>
    </xf>
    <xf numFmtId="3" fontId="12" fillId="8" borderId="31" xfId="1" applyNumberFormat="1" applyFont="1" applyFill="1" applyBorder="1" applyAlignment="1" applyProtection="1">
      <alignment horizontal="center" wrapText="1"/>
      <protection locked="0"/>
    </xf>
    <xf numFmtId="3" fontId="12" fillId="10" borderId="31" xfId="1" applyNumberFormat="1" applyFont="1" applyFill="1" applyBorder="1" applyAlignment="1" applyProtection="1">
      <alignment horizontal="center" wrapText="1"/>
      <protection locked="0"/>
    </xf>
    <xf numFmtId="2" fontId="11" fillId="4" borderId="31" xfId="1" applyNumberFormat="1" applyFont="1" applyFill="1" applyBorder="1" applyAlignment="1">
      <alignment horizontal="center" wrapText="1"/>
    </xf>
    <xf numFmtId="3" fontId="11" fillId="6" borderId="31" xfId="1" applyNumberFormat="1" applyFont="1" applyFill="1" applyBorder="1" applyAlignment="1" applyProtection="1">
      <alignment horizontal="center" wrapText="1"/>
      <protection locked="0"/>
    </xf>
    <xf numFmtId="3" fontId="11" fillId="4" borderId="31" xfId="1" applyNumberFormat="1" applyFont="1" applyFill="1" applyBorder="1" applyAlignment="1">
      <alignment horizontal="center" vertical="top" wrapText="1"/>
    </xf>
    <xf numFmtId="3" fontId="11" fillId="4" borderId="30" xfId="1" applyNumberFormat="1" applyFont="1" applyFill="1" applyBorder="1" applyAlignment="1">
      <alignment horizontal="center" vertical="top" wrapText="1"/>
    </xf>
    <xf numFmtId="164" fontId="11" fillId="8" borderId="29" xfId="1" applyNumberFormat="1" applyFont="1" applyFill="1" applyBorder="1" applyAlignment="1" applyProtection="1">
      <alignment horizontal="center" wrapText="1"/>
      <protection locked="0"/>
    </xf>
    <xf numFmtId="4" fontId="12" fillId="8" borderId="29" xfId="1" applyNumberFormat="1" applyFont="1" applyFill="1" applyBorder="1" applyAlignment="1" applyProtection="1">
      <alignment horizontal="center" wrapText="1"/>
      <protection locked="0"/>
    </xf>
    <xf numFmtId="4" fontId="11" fillId="5" borderId="29" xfId="1" applyNumberFormat="1" applyFont="1" applyFill="1" applyBorder="1" applyAlignment="1">
      <alignment horizontal="center" wrapText="1"/>
    </xf>
    <xf numFmtId="3" fontId="12" fillId="8" borderId="29" xfId="1" applyNumberFormat="1" applyFont="1" applyFill="1" applyBorder="1" applyAlignment="1" applyProtection="1">
      <alignment horizontal="center" wrapText="1"/>
      <protection locked="0"/>
    </xf>
    <xf numFmtId="3" fontId="12" fillId="10" borderId="29" xfId="1" applyNumberFormat="1" applyFont="1" applyFill="1" applyBorder="1" applyAlignment="1" applyProtection="1">
      <alignment horizontal="center" wrapText="1"/>
      <protection locked="0"/>
    </xf>
    <xf numFmtId="2" fontId="11" fillId="4" borderId="29" xfId="1" applyNumberFormat="1" applyFont="1" applyFill="1" applyBorder="1" applyAlignment="1">
      <alignment horizontal="center" wrapText="1"/>
    </xf>
    <xf numFmtId="3" fontId="11" fillId="6" borderId="29" xfId="1" applyNumberFormat="1" applyFont="1" applyFill="1" applyBorder="1" applyAlignment="1" applyProtection="1">
      <alignment horizontal="center" wrapText="1"/>
      <protection locked="0"/>
    </xf>
    <xf numFmtId="3" fontId="11" fillId="4" borderId="29" xfId="1" applyNumberFormat="1" applyFont="1" applyFill="1" applyBorder="1" applyAlignment="1">
      <alignment horizontal="center" vertical="top" wrapText="1"/>
    </xf>
    <xf numFmtId="3" fontId="11" fillId="4" borderId="28" xfId="1" applyNumberFormat="1" applyFont="1" applyFill="1" applyBorder="1" applyAlignment="1">
      <alignment horizontal="center" vertical="top" wrapText="1"/>
    </xf>
    <xf numFmtId="4" fontId="10" fillId="11" borderId="26" xfId="1" applyNumberFormat="1" applyFont="1" applyFill="1" applyBorder="1" applyAlignment="1">
      <alignment horizontal="center" wrapText="1"/>
    </xf>
    <xf numFmtId="3" fontId="10" fillId="3" borderId="26" xfId="1" applyNumberFormat="1" applyFont="1" applyFill="1" applyBorder="1" applyAlignment="1">
      <alignment horizontal="center" wrapText="1"/>
    </xf>
    <xf numFmtId="2" fontId="10" fillId="4" borderId="26" xfId="1" applyNumberFormat="1" applyFont="1" applyFill="1" applyBorder="1" applyAlignment="1">
      <alignment horizontal="center" wrapText="1"/>
    </xf>
    <xf numFmtId="3" fontId="10" fillId="3" borderId="25" xfId="1" applyNumberFormat="1" applyFont="1" applyFill="1" applyBorder="1" applyAlignment="1">
      <alignment horizontal="center" wrapText="1"/>
    </xf>
    <xf numFmtId="0" fontId="17" fillId="0" borderId="0" xfId="2" applyAlignment="1" applyProtection="1"/>
    <xf numFmtId="0" fontId="0" fillId="0" borderId="0" xfId="0" quotePrefix="1"/>
    <xf numFmtId="0" fontId="23" fillId="0" borderId="52" xfId="0" applyFont="1" applyBorder="1" applyAlignment="1">
      <alignment horizontal="center"/>
    </xf>
    <xf numFmtId="0" fontId="25" fillId="0" borderId="0" xfId="0" applyFont="1" applyAlignment="1">
      <alignment vertical="center"/>
    </xf>
    <xf numFmtId="0" fontId="17" fillId="0" borderId="0" xfId="2" applyAlignment="1" applyProtection="1">
      <alignment horizontal="center" vertical="center"/>
    </xf>
    <xf numFmtId="0" fontId="0" fillId="0" borderId="0" xfId="0" applyAlignment="1">
      <alignment wrapText="1"/>
    </xf>
    <xf numFmtId="0" fontId="27" fillId="0" borderId="0" xfId="0" applyFont="1" applyAlignment="1">
      <alignment horizontal="left" vertical="center"/>
    </xf>
    <xf numFmtId="0" fontId="28" fillId="0" borderId="0" xfId="0" applyFont="1" applyAlignment="1">
      <alignment horizontal="left" vertical="center"/>
    </xf>
    <xf numFmtId="0" fontId="27" fillId="0" borderId="0" xfId="0" applyFont="1" applyAlignment="1">
      <alignment horizontal="justify" vertical="center"/>
    </xf>
    <xf numFmtId="0" fontId="26" fillId="0" borderId="0" xfId="0" applyFont="1" applyAlignment="1">
      <alignment horizontal="left" vertical="center"/>
    </xf>
    <xf numFmtId="0" fontId="29" fillId="0" borderId="0" xfId="0" applyFont="1" applyAlignment="1">
      <alignment horizontal="justify" vertical="center"/>
    </xf>
    <xf numFmtId="0" fontId="29" fillId="0" borderId="0" xfId="0" applyFont="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left" vertical="center"/>
    </xf>
    <xf numFmtId="0" fontId="29" fillId="0" borderId="0" xfId="0" applyFont="1" applyAlignment="1">
      <alignment horizontal="justify"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34" fillId="0" borderId="0" xfId="0" applyFont="1" applyAlignment="1">
      <alignment horizontal="left" vertical="center" indent="2"/>
    </xf>
    <xf numFmtId="0" fontId="35" fillId="0" borderId="0" xfId="0" applyFont="1"/>
    <xf numFmtId="0" fontId="30" fillId="0" borderId="0" xfId="0" applyFont="1" applyAlignment="1">
      <alignment horizontal="left" vertical="center" indent="11"/>
    </xf>
    <xf numFmtId="0" fontId="36" fillId="0" borderId="0" xfId="0" applyFont="1" applyAlignment="1">
      <alignment horizontal="justify" vertical="center"/>
    </xf>
    <xf numFmtId="0" fontId="38" fillId="0" borderId="0" xfId="0" applyFont="1" applyAlignment="1">
      <alignment horizontal="left" vertical="center"/>
    </xf>
    <xf numFmtId="0" fontId="38" fillId="0" borderId="0" xfId="0" applyFont="1" applyAlignment="1">
      <alignment horizontal="justify" vertical="center"/>
    </xf>
    <xf numFmtId="0" fontId="27" fillId="0" borderId="0" xfId="0" quotePrefix="1" applyFont="1" applyAlignment="1">
      <alignment horizontal="justify" vertical="center"/>
    </xf>
    <xf numFmtId="0" fontId="27" fillId="0" borderId="0" xfId="0" applyFont="1" applyAlignment="1">
      <alignment horizontal="left" vertical="center" indent="4"/>
    </xf>
    <xf numFmtId="0" fontId="35" fillId="4" borderId="0" xfId="0" applyFont="1" applyFill="1"/>
    <xf numFmtId="0" fontId="0" fillId="4" borderId="0" xfId="0" applyFill="1"/>
    <xf numFmtId="0" fontId="43" fillId="4" borderId="0" xfId="0" applyFont="1" applyFill="1" applyAlignment="1">
      <alignment horizontal="left" vertical="center" indent="7"/>
    </xf>
    <xf numFmtId="0" fontId="27" fillId="4" borderId="0" xfId="0" applyFont="1" applyFill="1" applyAlignment="1">
      <alignment horizontal="left" vertical="center"/>
    </xf>
    <xf numFmtId="0" fontId="45" fillId="0" borderId="0" xfId="0" applyFont="1" applyAlignment="1">
      <alignment horizontal="left" vertical="center" indent="2"/>
    </xf>
    <xf numFmtId="0" fontId="46" fillId="0" borderId="0" xfId="0" applyFont="1" applyAlignment="1">
      <alignment horizontal="justify" vertical="center"/>
    </xf>
    <xf numFmtId="0" fontId="46" fillId="0" borderId="0" xfId="0" applyFont="1" applyAlignment="1">
      <alignment vertical="top"/>
    </xf>
    <xf numFmtId="0" fontId="2" fillId="0" borderId="0" xfId="0" quotePrefix="1" applyFont="1"/>
    <xf numFmtId="0" fontId="26" fillId="4" borderId="0" xfId="0" applyFont="1" applyFill="1" applyAlignment="1">
      <alignment horizontal="left" vertical="center"/>
    </xf>
    <xf numFmtId="0" fontId="26" fillId="0" borderId="0" xfId="0" applyFont="1"/>
    <xf numFmtId="0" fontId="26" fillId="0" borderId="0" xfId="0" applyFont="1" applyAlignment="1">
      <alignment horizontal="left" vertical="center" indent="4"/>
    </xf>
    <xf numFmtId="0" fontId="26" fillId="0" borderId="0" xfId="0" applyFont="1" applyAlignment="1">
      <alignment horizontal="justify" vertical="center"/>
    </xf>
    <xf numFmtId="0" fontId="26" fillId="0" borderId="0" xfId="0" applyFont="1" applyAlignment="1">
      <alignment horizontal="left" vertical="center" wrapText="1"/>
    </xf>
    <xf numFmtId="0" fontId="26" fillId="0" borderId="0" xfId="0" applyFont="1" applyAlignment="1">
      <alignment horizontal="left" vertical="center" wrapText="1" indent="4"/>
    </xf>
    <xf numFmtId="0" fontId="26" fillId="4" borderId="0" xfId="0" applyFont="1" applyFill="1" applyAlignment="1">
      <alignment horizontal="left" vertical="center" wrapText="1"/>
    </xf>
    <xf numFmtId="0" fontId="26" fillId="0" borderId="0" xfId="0" applyFont="1" applyAlignment="1">
      <alignment horizontal="center" vertical="center"/>
    </xf>
    <xf numFmtId="0" fontId="50" fillId="0" borderId="0" xfId="0" applyFont="1" applyAlignment="1">
      <alignment horizontal="left" vertical="center" indent="2"/>
    </xf>
    <xf numFmtId="0" fontId="48" fillId="0" borderId="0" xfId="0" applyFont="1" applyAlignment="1">
      <alignment horizontal="left" vertical="center" wrapText="1"/>
    </xf>
    <xf numFmtId="0" fontId="26" fillId="0" borderId="0" xfId="0" applyFont="1" applyAlignment="1">
      <alignment horizontal="right" vertical="center"/>
    </xf>
    <xf numFmtId="0" fontId="51" fillId="0" borderId="0" xfId="0" applyFont="1"/>
    <xf numFmtId="0" fontId="34" fillId="0" borderId="0" xfId="0" applyFont="1" applyAlignment="1">
      <alignment vertical="center"/>
    </xf>
    <xf numFmtId="0" fontId="4" fillId="0" borderId="44" xfId="1" applyBorder="1"/>
    <xf numFmtId="0" fontId="19" fillId="0" borderId="0" xfId="1" applyFont="1" applyAlignment="1">
      <alignment horizontal="center"/>
    </xf>
    <xf numFmtId="0" fontId="54" fillId="0" borderId="0" xfId="1" applyFont="1"/>
    <xf numFmtId="0" fontId="54" fillId="0" borderId="0" xfId="1" applyFont="1" applyAlignment="1">
      <alignment horizontal="left"/>
    </xf>
    <xf numFmtId="0" fontId="55" fillId="0" borderId="0" xfId="1" applyFont="1"/>
    <xf numFmtId="0" fontId="54" fillId="0" borderId="0" xfId="1" applyFont="1" applyAlignment="1">
      <alignment horizontal="center"/>
    </xf>
    <xf numFmtId="0" fontId="56" fillId="0" borderId="0" xfId="1" applyFont="1" applyAlignment="1">
      <alignment horizontal="center"/>
    </xf>
    <xf numFmtId="0" fontId="57" fillId="0" borderId="0" xfId="1" applyFont="1" applyAlignment="1">
      <alignment horizontal="center"/>
    </xf>
    <xf numFmtId="0" fontId="17" fillId="0" borderId="0" xfId="2" quotePrefix="1" applyAlignment="1" applyProtection="1">
      <alignment wrapText="1"/>
    </xf>
    <xf numFmtId="0" fontId="56" fillId="0" borderId="46" xfId="1" applyFont="1" applyBorder="1"/>
    <xf numFmtId="0" fontId="55" fillId="0" borderId="45" xfId="1" applyFont="1" applyBorder="1"/>
    <xf numFmtId="0" fontId="4" fillId="0" borderId="45" xfId="1" applyBorder="1"/>
    <xf numFmtId="0" fontId="58" fillId="0" borderId="45" xfId="1" applyFont="1" applyBorder="1"/>
    <xf numFmtId="0" fontId="59" fillId="0" borderId="31" xfId="1" applyFont="1" applyBorder="1" applyAlignment="1">
      <alignment horizontal="left" vertical="center" wrapText="1"/>
    </xf>
    <xf numFmtId="0" fontId="59" fillId="0" borderId="31" xfId="1" applyFont="1" applyBorder="1"/>
    <xf numFmtId="0" fontId="4" fillId="0" borderId="48" xfId="1" applyBorder="1"/>
    <xf numFmtId="0" fontId="11" fillId="6" borderId="0" xfId="1" applyFont="1" applyFill="1" applyAlignment="1">
      <alignment horizontal="center" wrapText="1"/>
    </xf>
    <xf numFmtId="0" fontId="11" fillId="5" borderId="0" xfId="1" applyFont="1" applyFill="1" applyAlignment="1">
      <alignment horizontal="center" wrapText="1"/>
    </xf>
    <xf numFmtId="0" fontId="11" fillId="13" borderId="0" xfId="1" applyFont="1" applyFill="1" applyAlignment="1">
      <alignment horizontal="center" vertical="top" wrapText="1"/>
    </xf>
    <xf numFmtId="0" fontId="59" fillId="0" borderId="43" xfId="1" applyFont="1" applyBorder="1" applyAlignment="1">
      <alignment horizontal="left" vertical="center" wrapText="1"/>
    </xf>
    <xf numFmtId="0" fontId="59" fillId="0" borderId="24" xfId="1" applyFont="1" applyBorder="1"/>
    <xf numFmtId="0" fontId="4" fillId="0" borderId="24" xfId="1" applyBorder="1"/>
    <xf numFmtId="0" fontId="11" fillId="0" borderId="24" xfId="1" applyFont="1" applyBorder="1" applyAlignment="1">
      <alignment horizontal="center" vertical="top" wrapText="1"/>
    </xf>
    <xf numFmtId="0" fontId="16" fillId="0" borderId="24" xfId="1" applyFont="1" applyBorder="1"/>
    <xf numFmtId="0" fontId="11" fillId="0" borderId="0" xfId="1" applyFont="1"/>
    <xf numFmtId="0" fontId="60" fillId="0" borderId="46" xfId="1" applyFont="1" applyBorder="1"/>
    <xf numFmtId="0" fontId="4" fillId="0" borderId="0" xfId="1" applyAlignment="1">
      <alignment horizontal="left" wrapText="1"/>
    </xf>
    <xf numFmtId="0" fontId="60" fillId="0" borderId="0" xfId="1" applyFont="1"/>
    <xf numFmtId="0" fontId="4" fillId="0" borderId="0" xfId="1" applyAlignment="1">
      <alignment wrapText="1"/>
    </xf>
    <xf numFmtId="0" fontId="61" fillId="0" borderId="0" xfId="1" applyFont="1" applyAlignment="1">
      <alignment vertical="center"/>
    </xf>
    <xf numFmtId="0" fontId="64" fillId="0" borderId="0" xfId="1" applyFont="1"/>
    <xf numFmtId="0" fontId="11" fillId="15" borderId="31" xfId="1" applyFont="1" applyFill="1" applyBorder="1" applyAlignment="1">
      <alignment horizontal="center" wrapText="1"/>
    </xf>
    <xf numFmtId="0" fontId="11" fillId="17" borderId="31" xfId="1" applyFont="1" applyFill="1" applyBorder="1" applyAlignment="1">
      <alignment horizontal="center" wrapText="1"/>
    </xf>
    <xf numFmtId="0" fontId="11" fillId="14" borderId="34" xfId="1" applyFont="1" applyFill="1" applyBorder="1" applyAlignment="1">
      <alignment horizontal="center" vertical="center"/>
    </xf>
    <xf numFmtId="0" fontId="11" fillId="16" borderId="34" xfId="1" applyFont="1" applyFill="1" applyBorder="1" applyAlignment="1">
      <alignment horizontal="center" vertical="center"/>
    </xf>
    <xf numFmtId="0" fontId="4" fillId="14" borderId="40" xfId="1" applyFill="1" applyBorder="1"/>
    <xf numFmtId="0" fontId="4" fillId="16" borderId="40" xfId="1" applyFill="1" applyBorder="1"/>
    <xf numFmtId="0" fontId="0" fillId="0" borderId="32" xfId="0" applyBorder="1"/>
    <xf numFmtId="0" fontId="11" fillId="15" borderId="29" xfId="1" applyFont="1" applyFill="1" applyBorder="1" applyAlignment="1">
      <alignment horizontal="center" wrapText="1"/>
    </xf>
    <xf numFmtId="0" fontId="67" fillId="0" borderId="0" xfId="0" applyFont="1"/>
    <xf numFmtId="0" fontId="68" fillId="19" borderId="42" xfId="0" applyFont="1" applyFill="1" applyBorder="1" applyAlignment="1">
      <alignment horizontal="center"/>
    </xf>
    <xf numFmtId="0" fontId="68" fillId="0" borderId="0" xfId="0" applyFont="1"/>
    <xf numFmtId="0" fontId="0" fillId="20" borderId="31" xfId="0" applyFill="1" applyBorder="1" applyAlignment="1">
      <alignment horizontal="center"/>
    </xf>
    <xf numFmtId="0" fontId="68" fillId="19" borderId="55" xfId="0" applyFont="1" applyFill="1" applyBorder="1" applyAlignment="1">
      <alignment horizontal="center"/>
    </xf>
    <xf numFmtId="0" fontId="0" fillId="19" borderId="55" xfId="0" applyFill="1" applyBorder="1" applyAlignment="1">
      <alignment horizontal="center"/>
    </xf>
    <xf numFmtId="0" fontId="69" fillId="21" borderId="42" xfId="0" applyFont="1" applyFill="1" applyBorder="1" applyAlignment="1">
      <alignment horizontal="center"/>
    </xf>
    <xf numFmtId="0" fontId="69" fillId="0" borderId="0" xfId="0" applyFont="1"/>
    <xf numFmtId="0" fontId="69" fillId="21" borderId="55" xfId="0" applyFont="1" applyFill="1" applyBorder="1" applyAlignment="1">
      <alignment horizontal="center"/>
    </xf>
    <xf numFmtId="0" fontId="70" fillId="22" borderId="42" xfId="0" applyFont="1" applyFill="1" applyBorder="1" applyAlignment="1">
      <alignment horizontal="center"/>
    </xf>
    <xf numFmtId="0" fontId="70" fillId="0" borderId="0" xfId="0" applyFont="1"/>
    <xf numFmtId="0" fontId="70" fillId="22" borderId="55" xfId="0" applyFont="1" applyFill="1" applyBorder="1" applyAlignment="1">
      <alignment horizontal="center"/>
    </xf>
    <xf numFmtId="0" fontId="0" fillId="19" borderId="23" xfId="0" applyFill="1" applyBorder="1"/>
    <xf numFmtId="0" fontId="66" fillId="21" borderId="23" xfId="0" applyFont="1" applyFill="1" applyBorder="1" applyAlignment="1">
      <alignment horizontal="center"/>
    </xf>
    <xf numFmtId="0" fontId="0" fillId="22" borderId="23" xfId="0" applyFill="1" applyBorder="1"/>
    <xf numFmtId="0" fontId="66" fillId="0" borderId="0" xfId="0" applyFont="1" applyAlignment="1">
      <alignment horizontal="center"/>
    </xf>
    <xf numFmtId="0" fontId="66" fillId="0" borderId="0" xfId="0" applyFont="1"/>
    <xf numFmtId="0" fontId="71" fillId="0" borderId="0" xfId="0" applyFont="1"/>
    <xf numFmtId="0" fontId="61" fillId="0" borderId="0" xfId="0" applyFont="1" applyAlignment="1">
      <alignment vertical="center"/>
    </xf>
    <xf numFmtId="0" fontId="64" fillId="0" borderId="0" xfId="0" applyFont="1"/>
    <xf numFmtId="0" fontId="73" fillId="0" borderId="0" xfId="0" applyFont="1"/>
    <xf numFmtId="0" fontId="0" fillId="0" borderId="0" xfId="0" applyAlignment="1">
      <alignment horizontal="left"/>
    </xf>
    <xf numFmtId="0" fontId="0" fillId="0" borderId="0" xfId="0" applyAlignment="1">
      <alignment vertical="top"/>
    </xf>
    <xf numFmtId="0" fontId="72" fillId="0" borderId="0" xfId="0" applyFont="1"/>
    <xf numFmtId="0" fontId="0" fillId="0" borderId="0" xfId="0" applyAlignment="1">
      <alignment horizontal="right"/>
    </xf>
    <xf numFmtId="49" fontId="74" fillId="0" borderId="0" xfId="0" quotePrefix="1" applyNumberFormat="1" applyFont="1" applyAlignment="1">
      <alignment horizontal="center" vertical="center"/>
    </xf>
    <xf numFmtId="0" fontId="75" fillId="0" borderId="0" xfId="0" applyFont="1" applyAlignment="1">
      <alignment horizontal="center" vertical="center"/>
    </xf>
    <xf numFmtId="0" fontId="0" fillId="0" borderId="44" xfId="0" applyBorder="1"/>
    <xf numFmtId="0" fontId="0" fillId="0" borderId="47" xfId="0" applyBorder="1" applyAlignment="1">
      <alignment horizontal="left"/>
    </xf>
    <xf numFmtId="0" fontId="0" fillId="0" borderId="0" xfId="0" applyAlignment="1">
      <alignment horizontal="center"/>
    </xf>
    <xf numFmtId="0" fontId="2" fillId="0" borderId="0" xfId="0" applyFont="1" applyAlignment="1">
      <alignment horizontal="center"/>
    </xf>
    <xf numFmtId="0" fontId="0" fillId="0" borderId="48" xfId="0" applyBorder="1"/>
    <xf numFmtId="0" fontId="0" fillId="0" borderId="46" xfId="0" applyBorder="1" applyAlignment="1">
      <alignment horizontal="left"/>
    </xf>
    <xf numFmtId="0" fontId="0" fillId="0" borderId="47" xfId="0" applyBorder="1"/>
    <xf numFmtId="0" fontId="0" fillId="0" borderId="48" xfId="0" applyBorder="1" applyAlignment="1">
      <alignment horizontal="left"/>
    </xf>
    <xf numFmtId="0" fontId="0" fillId="0" borderId="43" xfId="0" applyBorder="1" applyAlignment="1">
      <alignment horizontal="left"/>
    </xf>
    <xf numFmtId="0" fontId="0" fillId="0" borderId="22" xfId="0" applyBorder="1"/>
    <xf numFmtId="0" fontId="0" fillId="0" borderId="22" xfId="0" applyBorder="1" applyAlignment="1">
      <alignment horizontal="left"/>
    </xf>
    <xf numFmtId="0" fontId="0" fillId="23" borderId="0" xfId="0" applyFill="1"/>
    <xf numFmtId="0" fontId="0" fillId="12" borderId="0" xfId="0" applyFill="1"/>
    <xf numFmtId="0" fontId="0" fillId="24" borderId="0" xfId="0" applyFill="1"/>
    <xf numFmtId="0" fontId="0" fillId="25" borderId="0" xfId="0" applyFill="1"/>
    <xf numFmtId="0" fontId="0" fillId="26" borderId="0" xfId="0" applyFill="1"/>
    <xf numFmtId="0" fontId="73" fillId="0" borderId="0" xfId="0" applyFont="1" applyAlignment="1">
      <alignment horizontal="left"/>
    </xf>
    <xf numFmtId="0" fontId="0" fillId="0" borderId="0" xfId="0" applyAlignment="1">
      <alignment horizontal="center" vertical="center"/>
    </xf>
    <xf numFmtId="0" fontId="0" fillId="0" borderId="0" xfId="0" quotePrefix="1" applyAlignment="1">
      <alignment horizontal="center" vertical="center"/>
    </xf>
    <xf numFmtId="49" fontId="74" fillId="27" borderId="0" xfId="0" quotePrefix="1" applyNumberFormat="1" applyFont="1" applyFill="1" applyAlignment="1">
      <alignment horizontal="center" vertical="center"/>
    </xf>
    <xf numFmtId="49" fontId="74" fillId="24" borderId="0" xfId="0" quotePrefix="1" applyNumberFormat="1" applyFont="1" applyFill="1" applyAlignment="1">
      <alignment horizontal="center" vertical="center"/>
    </xf>
    <xf numFmtId="49" fontId="74" fillId="25" borderId="0" xfId="0" quotePrefix="1" applyNumberFormat="1" applyFont="1" applyFill="1" applyAlignment="1">
      <alignment horizontal="center" vertical="center"/>
    </xf>
    <xf numFmtId="0" fontId="0" fillId="19" borderId="14" xfId="0" applyFill="1" applyBorder="1"/>
    <xf numFmtId="0" fontId="0" fillId="19" borderId="16" xfId="0" applyFill="1" applyBorder="1"/>
    <xf numFmtId="0" fontId="3" fillId="19" borderId="12" xfId="0" applyFont="1" applyFill="1" applyBorder="1"/>
    <xf numFmtId="0" fontId="3" fillId="19" borderId="13" xfId="0" applyFont="1" applyFill="1" applyBorder="1" applyProtection="1">
      <protection locked="0"/>
    </xf>
    <xf numFmtId="0" fontId="0" fillId="28" borderId="16" xfId="0" applyFill="1" applyBorder="1"/>
    <xf numFmtId="0" fontId="76" fillId="0" borderId="15" xfId="0" applyFont="1" applyBorder="1"/>
    <xf numFmtId="0" fontId="77" fillId="0" borderId="9" xfId="0" applyFont="1" applyBorder="1"/>
    <xf numFmtId="0" fontId="77" fillId="0" borderId="10" xfId="0" applyFont="1" applyBorder="1"/>
    <xf numFmtId="0" fontId="35" fillId="0" borderId="11" xfId="0" applyFont="1" applyBorder="1" applyProtection="1">
      <protection locked="0"/>
    </xf>
    <xf numFmtId="0" fontId="3" fillId="0" borderId="16" xfId="0" applyFont="1" applyBorder="1"/>
    <xf numFmtId="0" fontId="3" fillId="0" borderId="12" xfId="0" applyFont="1" applyBorder="1"/>
    <xf numFmtId="0" fontId="3" fillId="0" borderId="13" xfId="0" applyFont="1" applyBorder="1" applyProtection="1">
      <protection locked="0"/>
    </xf>
    <xf numFmtId="0" fontId="1" fillId="0" borderId="0" xfId="0" applyFont="1"/>
    <xf numFmtId="0" fontId="3" fillId="0" borderId="0" xfId="0" applyFont="1" applyProtection="1">
      <protection locked="0"/>
    </xf>
    <xf numFmtId="0" fontId="59" fillId="0" borderId="0" xfId="1" applyFont="1"/>
    <xf numFmtId="0" fontId="78" fillId="12" borderId="23" xfId="2" quotePrefix="1" applyFont="1" applyFill="1" applyBorder="1" applyAlignment="1" applyProtection="1">
      <alignment horizontal="center"/>
    </xf>
    <xf numFmtId="0" fontId="66" fillId="20" borderId="21" xfId="0" applyFont="1" applyFill="1" applyBorder="1" applyAlignment="1">
      <alignment horizontal="center"/>
    </xf>
    <xf numFmtId="0" fontId="66" fillId="20" borderId="19" xfId="0" applyFont="1" applyFill="1" applyBorder="1" applyAlignment="1">
      <alignment horizontal="center"/>
    </xf>
    <xf numFmtId="0" fontId="26" fillId="4" borderId="0" xfId="0" applyFont="1" applyFill="1" applyAlignment="1">
      <alignment horizontal="left" vertical="center" wrapText="1" indent="1"/>
    </xf>
    <xf numFmtId="0" fontId="76" fillId="28" borderId="15" xfId="0" applyFont="1" applyFill="1" applyBorder="1"/>
    <xf numFmtId="0" fontId="76" fillId="28" borderId="9" xfId="0" applyFont="1" applyFill="1" applyBorder="1"/>
    <xf numFmtId="0" fontId="76" fillId="28" borderId="10" xfId="0" applyFont="1" applyFill="1" applyBorder="1"/>
    <xf numFmtId="0" fontId="76" fillId="19" borderId="15" xfId="0" applyFont="1" applyFill="1" applyBorder="1"/>
    <xf numFmtId="0" fontId="76" fillId="19" borderId="9" xfId="0" applyFont="1" applyFill="1" applyBorder="1"/>
    <xf numFmtId="0" fontId="76" fillId="19" borderId="10" xfId="0" applyFont="1" applyFill="1" applyBorder="1"/>
    <xf numFmtId="0" fontId="35" fillId="28" borderId="21" xfId="0" applyFont="1" applyFill="1" applyBorder="1" applyAlignment="1" applyProtection="1">
      <alignment horizontal="center"/>
      <protection locked="0"/>
    </xf>
    <xf numFmtId="0" fontId="35" fillId="28" borderId="19" xfId="0" applyFont="1" applyFill="1" applyBorder="1" applyAlignment="1" applyProtection="1">
      <alignment horizontal="center"/>
      <protection locked="0"/>
    </xf>
    <xf numFmtId="0" fontId="35" fillId="19" borderId="21" xfId="0" applyFont="1" applyFill="1" applyBorder="1" applyAlignment="1" applyProtection="1">
      <alignment horizontal="center"/>
      <protection locked="0"/>
    </xf>
    <xf numFmtId="0" fontId="35" fillId="19" borderId="19" xfId="0" applyFont="1" applyFill="1" applyBorder="1" applyAlignment="1" applyProtection="1">
      <alignment horizontal="center"/>
      <protection locked="0"/>
    </xf>
    <xf numFmtId="0" fontId="35" fillId="0" borderId="21" xfId="0" applyFont="1" applyBorder="1" applyAlignment="1" applyProtection="1">
      <alignment horizontal="center"/>
      <protection locked="0"/>
    </xf>
    <xf numFmtId="0" fontId="35" fillId="0" borderId="19" xfId="0" applyFont="1" applyBorder="1" applyAlignment="1" applyProtection="1">
      <alignment horizontal="center"/>
      <protection locked="0"/>
    </xf>
    <xf numFmtId="0" fontId="11" fillId="0" borderId="47" xfId="1" applyFont="1" applyBorder="1" applyAlignment="1">
      <alignment horizontal="left" wrapText="1"/>
    </xf>
    <xf numFmtId="0" fontId="11" fillId="0" borderId="48" xfId="1" applyFont="1" applyBorder="1" applyAlignment="1">
      <alignment horizontal="left" wrapText="1"/>
    </xf>
    <xf numFmtId="0" fontId="11" fillId="0" borderId="43" xfId="1" applyFont="1" applyBorder="1" applyAlignment="1">
      <alignment horizontal="left" vertical="top" wrapText="1"/>
    </xf>
    <xf numFmtId="0" fontId="11" fillId="0" borderId="22" xfId="1" applyFont="1" applyBorder="1" applyAlignment="1">
      <alignment horizontal="left" vertical="top" wrapText="1"/>
    </xf>
    <xf numFmtId="0" fontId="17" fillId="0" borderId="0" xfId="2" quotePrefix="1" applyAlignment="1" applyProtection="1">
      <alignment horizontal="left" wrapText="1"/>
    </xf>
    <xf numFmtId="0" fontId="53" fillId="0" borderId="46" xfId="1" applyFont="1" applyBorder="1" applyAlignment="1">
      <alignment horizontal="center"/>
    </xf>
    <xf numFmtId="0" fontId="53" fillId="0" borderId="44" xfId="1" applyFont="1" applyBorder="1" applyAlignment="1">
      <alignment horizontal="center"/>
    </xf>
    <xf numFmtId="0" fontId="53" fillId="0" borderId="53" xfId="1" applyFont="1" applyBorder="1" applyAlignment="1">
      <alignment horizontal="center"/>
    </xf>
    <xf numFmtId="0" fontId="53" fillId="0" borderId="54" xfId="1" applyFont="1" applyBorder="1" applyAlignment="1">
      <alignment horizontal="center"/>
    </xf>
    <xf numFmtId="0" fontId="19" fillId="0" borderId="46" xfId="1" applyFont="1" applyBorder="1" applyAlignment="1">
      <alignment horizontal="center"/>
    </xf>
    <xf numFmtId="0" fontId="19" fillId="0" borderId="44" xfId="1" applyFont="1" applyBorder="1" applyAlignment="1">
      <alignment horizontal="center"/>
    </xf>
    <xf numFmtId="0" fontId="54" fillId="0" borderId="43" xfId="1" applyFont="1" applyBorder="1" applyAlignment="1">
      <alignment horizontal="center" wrapText="1"/>
    </xf>
    <xf numFmtId="0" fontId="54" fillId="0" borderId="22" xfId="1" applyFont="1" applyBorder="1" applyAlignment="1">
      <alignment horizontal="center" wrapText="1"/>
    </xf>
    <xf numFmtId="0" fontId="56" fillId="0" borderId="49" xfId="1" applyFont="1" applyBorder="1" applyAlignment="1">
      <alignment horizontal="center"/>
    </xf>
    <xf numFmtId="0" fontId="57" fillId="0" borderId="51" xfId="1" applyFont="1" applyBorder="1" applyAlignment="1">
      <alignment horizontal="center"/>
    </xf>
    <xf numFmtId="0" fontId="5" fillId="0" borderId="21" xfId="1" applyFont="1" applyBorder="1" applyAlignment="1">
      <alignment vertical="top" wrapText="1"/>
    </xf>
    <xf numFmtId="0" fontId="5" fillId="0" borderId="20" xfId="1" applyFont="1" applyBorder="1" applyAlignment="1">
      <alignment vertical="top" wrapText="1"/>
    </xf>
    <xf numFmtId="0" fontId="5" fillId="0" borderId="19" xfId="1" applyFont="1" applyBorder="1" applyAlignment="1">
      <alignment vertical="top" wrapText="1"/>
    </xf>
    <xf numFmtId="0" fontId="19" fillId="9" borderId="46" xfId="1" applyFont="1" applyFill="1" applyBorder="1" applyAlignment="1">
      <alignment horizontal="center" vertical="center" wrapText="1"/>
    </xf>
    <xf numFmtId="0" fontId="4" fillId="0" borderId="45" xfId="1" applyBorder="1" applyAlignment="1">
      <alignment horizontal="center" vertical="center" wrapText="1"/>
    </xf>
    <xf numFmtId="0" fontId="4" fillId="0" borderId="44" xfId="1" applyBorder="1"/>
    <xf numFmtId="0" fontId="4" fillId="0" borderId="43" xfId="1" applyBorder="1" applyAlignment="1">
      <alignment horizontal="center" vertical="center" wrapText="1"/>
    </xf>
    <xf numFmtId="0" fontId="4" fillId="0" borderId="24" xfId="1" applyBorder="1" applyAlignment="1">
      <alignment horizontal="center" vertical="center" wrapText="1"/>
    </xf>
    <xf numFmtId="0" fontId="4" fillId="0" borderId="22" xfId="1" applyBorder="1"/>
    <xf numFmtId="0" fontId="11" fillId="9" borderId="46" xfId="1" applyFont="1" applyFill="1" applyBorder="1" applyAlignment="1">
      <alignment horizontal="left"/>
    </xf>
    <xf numFmtId="0" fontId="11" fillId="9" borderId="45" xfId="1" applyFont="1" applyFill="1" applyBorder="1" applyAlignment="1">
      <alignment horizontal="left"/>
    </xf>
    <xf numFmtId="0" fontId="11" fillId="9" borderId="44" xfId="1" applyFont="1" applyFill="1" applyBorder="1" applyAlignment="1">
      <alignment horizontal="left"/>
    </xf>
    <xf numFmtId="0" fontId="11" fillId="8" borderId="0" xfId="1" applyFont="1" applyFill="1" applyAlignment="1">
      <alignment horizontal="center" wrapText="1"/>
    </xf>
    <xf numFmtId="0" fontId="11" fillId="9" borderId="47" xfId="1" applyFont="1" applyFill="1" applyBorder="1" applyAlignment="1">
      <alignment horizontal="left"/>
    </xf>
    <xf numFmtId="0" fontId="11" fillId="9" borderId="0" xfId="1" applyFont="1" applyFill="1" applyAlignment="1">
      <alignment horizontal="left"/>
    </xf>
    <xf numFmtId="0" fontId="11" fillId="9" borderId="48" xfId="1" applyFont="1" applyFill="1" applyBorder="1" applyAlignment="1">
      <alignment horizontal="left"/>
    </xf>
    <xf numFmtId="0" fontId="10" fillId="0" borderId="0" xfId="1" applyFont="1" applyAlignment="1">
      <alignment horizontal="center" wrapText="1"/>
    </xf>
    <xf numFmtId="0" fontId="8" fillId="0" borderId="31" xfId="1" applyFont="1" applyBorder="1" applyAlignment="1">
      <alignment vertical="top" wrapText="1"/>
    </xf>
    <xf numFmtId="0" fontId="4" fillId="0" borderId="31" xfId="1" applyBorder="1"/>
    <xf numFmtId="0" fontId="4" fillId="0" borderId="31" xfId="1" applyBorder="1" applyAlignment="1">
      <alignment vertical="top"/>
    </xf>
    <xf numFmtId="0" fontId="18" fillId="18" borderId="49" xfId="1" applyFont="1" applyFill="1" applyBorder="1" applyAlignment="1">
      <alignment horizontal="center" vertical="center"/>
    </xf>
    <xf numFmtId="0" fontId="18" fillId="18" borderId="50" xfId="1" applyFont="1" applyFill="1" applyBorder="1" applyAlignment="1">
      <alignment horizontal="center" vertical="center"/>
    </xf>
    <xf numFmtId="0" fontId="18" fillId="18" borderId="51" xfId="1" applyFont="1" applyFill="1" applyBorder="1" applyAlignment="1">
      <alignment horizontal="center" vertical="center"/>
    </xf>
  </cellXfs>
  <cellStyles count="3">
    <cellStyle name="Lien hypertexte" xfId="2" builtinId="8"/>
    <cellStyle name="Normal" xfId="0" builtinId="0"/>
    <cellStyle name="Normal 2" xfId="1" xr:uid="{F3284C15-E637-4AE0-8A99-98AC0AD21F06}"/>
  </cellStyles>
  <dxfs count="21">
    <dxf>
      <fill>
        <patternFill>
          <bgColor rgb="FFFFC000"/>
        </patternFill>
      </fill>
    </dxf>
    <dxf>
      <fill>
        <patternFill>
          <bgColor rgb="FFC00000"/>
        </patternFill>
      </fill>
    </dxf>
    <dxf>
      <fill>
        <patternFill>
          <bgColor rgb="FFFF0000"/>
        </patternFill>
      </fill>
    </dxf>
    <dxf>
      <font>
        <b/>
        <i val="0"/>
        <condense val="0"/>
        <extend val="0"/>
        <color indexed="8"/>
      </font>
      <fill>
        <patternFill>
          <bgColor indexed="10"/>
        </patternFill>
      </fill>
    </dxf>
    <dxf>
      <font>
        <b/>
        <i val="0"/>
        <condense val="0"/>
        <extend val="0"/>
        <color indexed="10"/>
      </font>
    </dxf>
    <dxf>
      <font>
        <color theme="0"/>
      </font>
    </dxf>
    <dxf>
      <font>
        <color theme="1"/>
      </font>
    </dxf>
    <dxf>
      <fill>
        <patternFill patternType="solid">
          <fgColor indexed="64"/>
          <bgColor theme="9" tint="0.79998168889431442"/>
        </patternFill>
      </fill>
    </dxf>
    <dxf>
      <fill>
        <patternFill patternType="solid">
          <fgColor indexed="64"/>
          <bgColor theme="9" tint="0.39997558519241921"/>
        </patternFill>
      </fill>
    </dxf>
    <dxf>
      <fill>
        <patternFill patternType="solid">
          <fgColor indexed="64"/>
          <bgColor theme="7" tint="0.39997558519241921"/>
        </patternFill>
      </fill>
    </dxf>
    <dxf>
      <fill>
        <patternFill patternType="solid">
          <fgColor indexed="64"/>
          <bgColor theme="7" tint="0.59999389629810485"/>
        </patternFill>
      </fill>
    </dxf>
    <dxf>
      <fill>
        <patternFill patternType="solid">
          <fgColor indexed="64"/>
          <bgColor theme="7"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s>
  <tableStyles count="1" defaultTableStyle="TableStyleMedium2" defaultPivotStyle="PivotStyleLight16">
    <tableStyle name="Invisible" pivot="0" table="0" count="0" xr9:uid="{C9EEFA72-9321-49BB-B835-AA5BCDDE24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emf"/><Relationship Id="rId1" Type="http://schemas.openxmlformats.org/officeDocument/2006/relationships/image" Target="../media/image19.emf"/><Relationship Id="rId5" Type="http://schemas.openxmlformats.org/officeDocument/2006/relationships/image" Target="../media/image23.png"/><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emf"/><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8" Type="http://schemas.openxmlformats.org/officeDocument/2006/relationships/image" Target="../media/image35.jpg"/><Relationship Id="rId3" Type="http://schemas.openxmlformats.org/officeDocument/2006/relationships/image" Target="../media/image30.jpg"/><Relationship Id="rId7" Type="http://schemas.openxmlformats.org/officeDocument/2006/relationships/image" Target="../media/image34.jpg"/><Relationship Id="rId2" Type="http://schemas.openxmlformats.org/officeDocument/2006/relationships/image" Target="../media/image29.jpg"/><Relationship Id="rId1" Type="http://schemas.openxmlformats.org/officeDocument/2006/relationships/image" Target="../media/image28.jpg"/><Relationship Id="rId6" Type="http://schemas.openxmlformats.org/officeDocument/2006/relationships/image" Target="../media/image33.jpg"/><Relationship Id="rId5" Type="http://schemas.openxmlformats.org/officeDocument/2006/relationships/image" Target="../media/image32.jpg"/><Relationship Id="rId4" Type="http://schemas.openxmlformats.org/officeDocument/2006/relationships/image" Target="../media/image31.jpg"/><Relationship Id="rId9" Type="http://schemas.openxmlformats.org/officeDocument/2006/relationships/image" Target="../media/image36.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0</xdr:col>
      <xdr:colOff>1343025</xdr:colOff>
      <xdr:row>17</xdr:row>
      <xdr:rowOff>66675</xdr:rowOff>
    </xdr:from>
    <xdr:to>
      <xdr:col>0</xdr:col>
      <xdr:colOff>8001000</xdr:colOff>
      <xdr:row>19</xdr:row>
      <xdr:rowOff>9525</xdr:rowOff>
    </xdr:to>
    <xdr:pic>
      <xdr:nvPicPr>
        <xdr:cNvPr id="2" name="Image 1">
          <a:extLst>
            <a:ext uri="{FF2B5EF4-FFF2-40B4-BE49-F238E27FC236}">
              <a16:creationId xmlns:a16="http://schemas.microsoft.com/office/drawing/2014/main" id="{58C6438E-94A6-B573-FC0A-0D7DFAF8A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4638675"/>
          <a:ext cx="6657975" cy="395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304800</xdr:colOff>
      <xdr:row>15</xdr:row>
      <xdr:rowOff>123825</xdr:rowOff>
    </xdr:to>
    <xdr:sp macro="" textlink="">
      <xdr:nvSpPr>
        <xdr:cNvPr id="2" name="AutoShape 1" descr="Aperçu de l’image">
          <a:extLst>
            <a:ext uri="{FF2B5EF4-FFF2-40B4-BE49-F238E27FC236}">
              <a16:creationId xmlns:a16="http://schemas.microsoft.com/office/drawing/2014/main" id="{02EE4AD2-B3AB-40E1-8175-351931BFB9A8}"/>
            </a:ext>
          </a:extLst>
        </xdr:cNvPr>
        <xdr:cNvSpPr>
          <a:spLocks noChangeAspect="1" noChangeArrowheads="1"/>
        </xdr:cNvSpPr>
      </xdr:nvSpPr>
      <xdr:spPr bwMode="auto">
        <a:xfrm>
          <a:off x="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8</xdr:col>
      <xdr:colOff>190500</xdr:colOff>
      <xdr:row>58</xdr:row>
      <xdr:rowOff>104775</xdr:rowOff>
    </xdr:to>
    <xdr:pic>
      <xdr:nvPicPr>
        <xdr:cNvPr id="3" name="Image 2">
          <a:extLst>
            <a:ext uri="{FF2B5EF4-FFF2-40B4-BE49-F238E27FC236}">
              <a16:creationId xmlns:a16="http://schemas.microsoft.com/office/drawing/2014/main" id="{4C91A4CE-3FE9-4114-9F88-291745EDA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33650"/>
          <a:ext cx="6286500" cy="806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180975</xdr:colOff>
      <xdr:row>13</xdr:row>
      <xdr:rowOff>171449</xdr:rowOff>
    </xdr:from>
    <xdr:to>
      <xdr:col>15</xdr:col>
      <xdr:colOff>485397</xdr:colOff>
      <xdr:row>58</xdr:row>
      <xdr:rowOff>95249</xdr:rowOff>
    </xdr:to>
    <xdr:pic>
      <xdr:nvPicPr>
        <xdr:cNvPr id="4" name="Image 3">
          <a:extLst>
            <a:ext uri="{FF2B5EF4-FFF2-40B4-BE49-F238E27FC236}">
              <a16:creationId xmlns:a16="http://schemas.microsoft.com/office/drawing/2014/main" id="{2CEF14A2-5B53-4963-B4DC-D794256C2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524124"/>
          <a:ext cx="5638422" cy="806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485775</xdr:colOff>
      <xdr:row>13</xdr:row>
      <xdr:rowOff>180974</xdr:rowOff>
    </xdr:from>
    <xdr:to>
      <xdr:col>23</xdr:col>
      <xdr:colOff>390782</xdr:colOff>
      <xdr:row>58</xdr:row>
      <xdr:rowOff>104774</xdr:rowOff>
    </xdr:to>
    <xdr:pic>
      <xdr:nvPicPr>
        <xdr:cNvPr id="5" name="Image 4">
          <a:extLst>
            <a:ext uri="{FF2B5EF4-FFF2-40B4-BE49-F238E27FC236}">
              <a16:creationId xmlns:a16="http://schemas.microsoft.com/office/drawing/2014/main" id="{52A2B7BD-D305-43FF-A522-3C2EBD5A04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15775" y="2533649"/>
          <a:ext cx="6001007" cy="806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390524</xdr:colOff>
      <xdr:row>14</xdr:row>
      <xdr:rowOff>0</xdr:rowOff>
    </xdr:from>
    <xdr:to>
      <xdr:col>31</xdr:col>
      <xdr:colOff>342899</xdr:colOff>
      <xdr:row>17</xdr:row>
      <xdr:rowOff>142721</xdr:rowOff>
    </xdr:to>
    <xdr:pic>
      <xdr:nvPicPr>
        <xdr:cNvPr id="6" name="Image 5">
          <a:extLst>
            <a:ext uri="{FF2B5EF4-FFF2-40B4-BE49-F238E27FC236}">
              <a16:creationId xmlns:a16="http://schemas.microsoft.com/office/drawing/2014/main" id="{2C7C6677-7D58-46D8-842D-C23BF8AF3B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16524" y="2533650"/>
          <a:ext cx="6048375" cy="685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246592</xdr:rowOff>
    </xdr:from>
    <xdr:to>
      <xdr:col>0</xdr:col>
      <xdr:colOff>246380</xdr:colOff>
      <xdr:row>13</xdr:row>
      <xdr:rowOff>495512</xdr:rowOff>
    </xdr:to>
    <xdr:grpSp>
      <xdr:nvGrpSpPr>
        <xdr:cNvPr id="2" name="Group 21524">
          <a:extLst>
            <a:ext uri="{FF2B5EF4-FFF2-40B4-BE49-F238E27FC236}">
              <a16:creationId xmlns:a16="http://schemas.microsoft.com/office/drawing/2014/main" id="{DC408CB8-C579-A1C5-243F-E722300C9CF6}"/>
            </a:ext>
          </a:extLst>
        </xdr:cNvPr>
        <xdr:cNvGrpSpPr/>
      </xdr:nvGrpSpPr>
      <xdr:grpSpPr>
        <a:xfrm>
          <a:off x="0" y="2823634"/>
          <a:ext cx="246380" cy="248920"/>
          <a:chOff x="0" y="0"/>
          <a:chExt cx="163830" cy="177800"/>
        </a:xfrm>
      </xdr:grpSpPr>
      <xdr:sp macro="" textlink="">
        <xdr:nvSpPr>
          <xdr:cNvPr id="3" name="Shape 1629">
            <a:extLst>
              <a:ext uri="{FF2B5EF4-FFF2-40B4-BE49-F238E27FC236}">
                <a16:creationId xmlns:a16="http://schemas.microsoft.com/office/drawing/2014/main" id="{8084EA00-E0BB-186D-2629-25CB7F9CE532}"/>
              </a:ext>
            </a:extLst>
          </xdr:cNvPr>
          <xdr:cNvSpPr/>
        </xdr:nvSpPr>
        <xdr:spPr>
          <a:xfrm>
            <a:off x="0" y="0"/>
            <a:ext cx="163830" cy="177800"/>
          </a:xfrm>
          <a:custGeom>
            <a:avLst/>
            <a:gdLst/>
            <a:ahLst/>
            <a:cxnLst/>
            <a:rect l="0" t="0" r="0" b="0"/>
            <a:pathLst>
              <a:path w="163830" h="177800">
                <a:moveTo>
                  <a:pt x="81915" y="0"/>
                </a:moveTo>
                <a:cubicBezTo>
                  <a:pt x="36703" y="0"/>
                  <a:pt x="0" y="39751"/>
                  <a:pt x="0" y="88900"/>
                </a:cubicBezTo>
                <a:cubicBezTo>
                  <a:pt x="0" y="138049"/>
                  <a:pt x="36703" y="177800"/>
                  <a:pt x="81915" y="177800"/>
                </a:cubicBezTo>
                <a:cubicBezTo>
                  <a:pt x="127127" y="177800"/>
                  <a:pt x="163830" y="138049"/>
                  <a:pt x="163830" y="88900"/>
                </a:cubicBezTo>
                <a:cubicBezTo>
                  <a:pt x="163830" y="39751"/>
                  <a:pt x="127127" y="0"/>
                  <a:pt x="81915" y="0"/>
                </a:cubicBezTo>
                <a:close/>
              </a:path>
            </a:pathLst>
          </a:custGeom>
          <a:ln w="9525" cap="rnd">
            <a:round/>
          </a:ln>
        </xdr:spPr>
        <xdr:style>
          <a:lnRef idx="1">
            <a:srgbClr val="000000"/>
          </a:lnRef>
          <a:fillRef idx="0">
            <a:srgbClr val="000000">
              <a:alpha val="0"/>
            </a:srgbClr>
          </a:fillRef>
          <a:effectRef idx="0">
            <a:scrgbClr r="0" g="0" b="0"/>
          </a:effectRef>
          <a:fontRef idx="none"/>
        </xdr:style>
        <xdr:txBody>
          <a:bodyPr/>
          <a:lstStyle/>
          <a:p>
            <a:endParaRPr lang="fr-FR"/>
          </a:p>
        </xdr:txBody>
      </xdr:sp>
    </xdr:grpSp>
    <xdr:clientData/>
  </xdr:twoCellAnchor>
  <xdr:twoCellAnchor editAs="oneCell">
    <xdr:from>
      <xdr:col>4</xdr:col>
      <xdr:colOff>266700</xdr:colOff>
      <xdr:row>5</xdr:row>
      <xdr:rowOff>68959</xdr:rowOff>
    </xdr:from>
    <xdr:to>
      <xdr:col>4</xdr:col>
      <xdr:colOff>4095750</xdr:colOff>
      <xdr:row>15</xdr:row>
      <xdr:rowOff>65087</xdr:rowOff>
    </xdr:to>
    <xdr:pic>
      <xdr:nvPicPr>
        <xdr:cNvPr id="132" name="Image 131">
          <a:extLst>
            <a:ext uri="{FF2B5EF4-FFF2-40B4-BE49-F238E27FC236}">
              <a16:creationId xmlns:a16="http://schemas.microsoft.com/office/drawing/2014/main" id="{DC1E50B8-0110-F85C-6442-E5A1FA0135B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723" t="20663" r="21383" b="-363"/>
        <a:stretch/>
      </xdr:blipFill>
      <xdr:spPr bwMode="auto">
        <a:xfrm>
          <a:off x="15106650" y="1021459"/>
          <a:ext cx="3829050" cy="240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xdr:row>
      <xdr:rowOff>114300</xdr:rowOff>
    </xdr:from>
    <xdr:to>
      <xdr:col>2</xdr:col>
      <xdr:colOff>6134100</xdr:colOff>
      <xdr:row>13</xdr:row>
      <xdr:rowOff>476250</xdr:rowOff>
    </xdr:to>
    <xdr:pic>
      <xdr:nvPicPr>
        <xdr:cNvPr id="133" name="Image 132">
          <a:extLst>
            <a:ext uri="{FF2B5EF4-FFF2-40B4-BE49-F238E27FC236}">
              <a16:creationId xmlns:a16="http://schemas.microsoft.com/office/drawing/2014/main" id="{FF65FD52-7FE7-CB3B-7AD4-E5772C615AA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286" t="26549"/>
        <a:stretch/>
      </xdr:blipFill>
      <xdr:spPr bwMode="auto">
        <a:xfrm>
          <a:off x="7943850" y="685800"/>
          <a:ext cx="6115050"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1273968</xdr:colOff>
      <xdr:row>4</xdr:row>
      <xdr:rowOff>47625</xdr:rowOff>
    </xdr:from>
    <xdr:to>
      <xdr:col>6</xdr:col>
      <xdr:colOff>5599965</xdr:colOff>
      <xdr:row>14</xdr:row>
      <xdr:rowOff>49098</xdr:rowOff>
    </xdr:to>
    <xdr:pic>
      <xdr:nvPicPr>
        <xdr:cNvPr id="6" name="Image 5">
          <a:extLst>
            <a:ext uri="{FF2B5EF4-FFF2-40B4-BE49-F238E27FC236}">
              <a16:creationId xmlns:a16="http://schemas.microsoft.com/office/drawing/2014/main" id="{A05E6B86-27C6-9B72-C6E3-DBAA434E60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2800468" y="797719"/>
          <a:ext cx="4325997" cy="2366055"/>
        </a:xfrm>
        <a:prstGeom prst="rect">
          <a:avLst/>
        </a:prstGeom>
      </xdr:spPr>
    </xdr:pic>
    <xdr:clientData/>
  </xdr:twoCellAnchor>
  <xdr:twoCellAnchor>
    <xdr:from>
      <xdr:col>8</xdr:col>
      <xdr:colOff>690561</xdr:colOff>
      <xdr:row>4</xdr:row>
      <xdr:rowOff>55563</xdr:rowOff>
    </xdr:from>
    <xdr:to>
      <xdr:col>8</xdr:col>
      <xdr:colOff>1127124</xdr:colOff>
      <xdr:row>6</xdr:row>
      <xdr:rowOff>79375</xdr:rowOff>
    </xdr:to>
    <xdr:grpSp>
      <xdr:nvGrpSpPr>
        <xdr:cNvPr id="343" name="Group 21734">
          <a:extLst>
            <a:ext uri="{FF2B5EF4-FFF2-40B4-BE49-F238E27FC236}">
              <a16:creationId xmlns:a16="http://schemas.microsoft.com/office/drawing/2014/main" id="{F54DF170-7740-B249-0C0F-317BF0C64718}"/>
            </a:ext>
          </a:extLst>
        </xdr:cNvPr>
        <xdr:cNvGrpSpPr/>
      </xdr:nvGrpSpPr>
      <xdr:grpSpPr>
        <a:xfrm>
          <a:off x="29741811" y="812272"/>
          <a:ext cx="436563" cy="394229"/>
          <a:chOff x="0" y="0"/>
          <a:chExt cx="296351" cy="229326"/>
        </a:xfrm>
      </xdr:grpSpPr>
      <xdr:sp macro="" textlink="">
        <xdr:nvSpPr>
          <xdr:cNvPr id="344" name="Shape 2619">
            <a:extLst>
              <a:ext uri="{FF2B5EF4-FFF2-40B4-BE49-F238E27FC236}">
                <a16:creationId xmlns:a16="http://schemas.microsoft.com/office/drawing/2014/main" id="{2FFA9365-4DCE-5526-56B1-8211A659814D}"/>
              </a:ext>
            </a:extLst>
          </xdr:cNvPr>
          <xdr:cNvSpPr/>
        </xdr:nvSpPr>
        <xdr:spPr>
          <a:xfrm>
            <a:off x="129098" y="0"/>
            <a:ext cx="167253" cy="229225"/>
          </a:xfrm>
          <a:custGeom>
            <a:avLst/>
            <a:gdLst/>
            <a:ahLst/>
            <a:cxnLst/>
            <a:rect l="0" t="0" r="0" b="0"/>
            <a:pathLst>
              <a:path w="167253" h="229225">
                <a:moveTo>
                  <a:pt x="12227" y="0"/>
                </a:moveTo>
                <a:lnTo>
                  <a:pt x="22556" y="0"/>
                </a:lnTo>
                <a:lnTo>
                  <a:pt x="23185" y="103"/>
                </a:lnTo>
                <a:lnTo>
                  <a:pt x="23824" y="206"/>
                </a:lnTo>
                <a:lnTo>
                  <a:pt x="24559" y="506"/>
                </a:lnTo>
                <a:lnTo>
                  <a:pt x="25295" y="814"/>
                </a:lnTo>
                <a:lnTo>
                  <a:pt x="26244" y="1114"/>
                </a:lnTo>
                <a:lnTo>
                  <a:pt x="27299" y="1628"/>
                </a:lnTo>
                <a:lnTo>
                  <a:pt x="27822" y="1825"/>
                </a:lnTo>
                <a:lnTo>
                  <a:pt x="28248" y="2134"/>
                </a:lnTo>
                <a:lnTo>
                  <a:pt x="28771" y="2442"/>
                </a:lnTo>
                <a:lnTo>
                  <a:pt x="29409" y="2639"/>
                </a:lnTo>
                <a:lnTo>
                  <a:pt x="29826" y="2948"/>
                </a:lnTo>
                <a:lnTo>
                  <a:pt x="30349" y="3247"/>
                </a:lnTo>
                <a:lnTo>
                  <a:pt x="30775" y="3556"/>
                </a:lnTo>
                <a:lnTo>
                  <a:pt x="31298" y="3864"/>
                </a:lnTo>
                <a:lnTo>
                  <a:pt x="32246" y="4473"/>
                </a:lnTo>
                <a:lnTo>
                  <a:pt x="33098" y="5081"/>
                </a:lnTo>
                <a:lnTo>
                  <a:pt x="33834" y="5690"/>
                </a:lnTo>
                <a:lnTo>
                  <a:pt x="34676" y="6401"/>
                </a:lnTo>
                <a:lnTo>
                  <a:pt x="35412" y="7112"/>
                </a:lnTo>
                <a:lnTo>
                  <a:pt x="36148" y="7720"/>
                </a:lnTo>
                <a:lnTo>
                  <a:pt x="36680" y="8329"/>
                </a:lnTo>
                <a:lnTo>
                  <a:pt x="37309" y="9143"/>
                </a:lnTo>
                <a:lnTo>
                  <a:pt x="37735" y="9648"/>
                </a:lnTo>
                <a:lnTo>
                  <a:pt x="38258" y="10463"/>
                </a:lnTo>
                <a:lnTo>
                  <a:pt x="163352" y="213577"/>
                </a:lnTo>
                <a:lnTo>
                  <a:pt x="163352" y="213679"/>
                </a:lnTo>
                <a:lnTo>
                  <a:pt x="163671" y="214086"/>
                </a:lnTo>
                <a:lnTo>
                  <a:pt x="163981" y="214492"/>
                </a:lnTo>
                <a:lnTo>
                  <a:pt x="164513" y="215406"/>
                </a:lnTo>
                <a:lnTo>
                  <a:pt x="164726" y="215813"/>
                </a:lnTo>
                <a:lnTo>
                  <a:pt x="165036" y="216320"/>
                </a:lnTo>
                <a:lnTo>
                  <a:pt x="165356" y="216727"/>
                </a:lnTo>
                <a:lnTo>
                  <a:pt x="165675" y="217337"/>
                </a:lnTo>
                <a:lnTo>
                  <a:pt x="165879" y="217947"/>
                </a:lnTo>
                <a:lnTo>
                  <a:pt x="166198" y="218556"/>
                </a:lnTo>
                <a:lnTo>
                  <a:pt x="166517" y="219166"/>
                </a:lnTo>
                <a:lnTo>
                  <a:pt x="166721" y="219877"/>
                </a:lnTo>
                <a:lnTo>
                  <a:pt x="166827" y="220487"/>
                </a:lnTo>
                <a:lnTo>
                  <a:pt x="166934" y="221097"/>
                </a:lnTo>
                <a:lnTo>
                  <a:pt x="167040" y="221706"/>
                </a:lnTo>
                <a:lnTo>
                  <a:pt x="167253" y="222417"/>
                </a:lnTo>
                <a:lnTo>
                  <a:pt x="167253" y="223636"/>
                </a:lnTo>
                <a:lnTo>
                  <a:pt x="167147" y="224348"/>
                </a:lnTo>
                <a:lnTo>
                  <a:pt x="167040" y="225059"/>
                </a:lnTo>
                <a:lnTo>
                  <a:pt x="166721" y="225567"/>
                </a:lnTo>
                <a:lnTo>
                  <a:pt x="166517" y="226075"/>
                </a:lnTo>
                <a:lnTo>
                  <a:pt x="166092" y="226685"/>
                </a:lnTo>
                <a:lnTo>
                  <a:pt x="165675" y="227294"/>
                </a:lnTo>
                <a:lnTo>
                  <a:pt x="164930" y="227802"/>
                </a:lnTo>
                <a:lnTo>
                  <a:pt x="164300" y="228310"/>
                </a:lnTo>
                <a:lnTo>
                  <a:pt x="163671" y="228717"/>
                </a:lnTo>
                <a:lnTo>
                  <a:pt x="162829" y="229225"/>
                </a:lnTo>
                <a:lnTo>
                  <a:pt x="138482" y="229225"/>
                </a:lnTo>
                <a:lnTo>
                  <a:pt x="0" y="8329"/>
                </a:lnTo>
                <a:lnTo>
                  <a:pt x="213" y="7720"/>
                </a:lnTo>
                <a:lnTo>
                  <a:pt x="638" y="7215"/>
                </a:lnTo>
                <a:lnTo>
                  <a:pt x="1055" y="6709"/>
                </a:lnTo>
                <a:lnTo>
                  <a:pt x="1481" y="6298"/>
                </a:lnTo>
                <a:lnTo>
                  <a:pt x="1897" y="5792"/>
                </a:lnTo>
                <a:lnTo>
                  <a:pt x="2323" y="5381"/>
                </a:lnTo>
                <a:lnTo>
                  <a:pt x="2633" y="4876"/>
                </a:lnTo>
                <a:lnTo>
                  <a:pt x="3165" y="4670"/>
                </a:lnTo>
                <a:lnTo>
                  <a:pt x="3582" y="4164"/>
                </a:lnTo>
                <a:lnTo>
                  <a:pt x="4114" y="3762"/>
                </a:lnTo>
                <a:lnTo>
                  <a:pt x="4531" y="3453"/>
                </a:lnTo>
                <a:lnTo>
                  <a:pt x="4956" y="3153"/>
                </a:lnTo>
                <a:lnTo>
                  <a:pt x="5905" y="2536"/>
                </a:lnTo>
                <a:lnTo>
                  <a:pt x="6854" y="2134"/>
                </a:lnTo>
                <a:lnTo>
                  <a:pt x="7696" y="1525"/>
                </a:lnTo>
                <a:lnTo>
                  <a:pt x="8645" y="1020"/>
                </a:lnTo>
                <a:lnTo>
                  <a:pt x="9593" y="608"/>
                </a:lnTo>
                <a:lnTo>
                  <a:pt x="10436" y="309"/>
                </a:lnTo>
                <a:lnTo>
                  <a:pt x="11384" y="103"/>
                </a:lnTo>
                <a:lnTo>
                  <a:pt x="12227" y="0"/>
                </a:lnTo>
                <a:close/>
              </a:path>
            </a:pathLst>
          </a:custGeom>
          <a:ln w="0" cap="flat">
            <a:miter lim="127000"/>
          </a:ln>
        </xdr:spPr>
        <xdr:style>
          <a:lnRef idx="0">
            <a:srgbClr val="000000">
              <a:alpha val="0"/>
            </a:srgbClr>
          </a:lnRef>
          <a:fillRef idx="1">
            <a:srgbClr val="D1D1D1"/>
          </a:fillRef>
          <a:effectRef idx="0">
            <a:scrgbClr r="0" g="0" b="0"/>
          </a:effectRef>
          <a:fontRef idx="none"/>
        </xdr:style>
        <xdr:txBody>
          <a:bodyPr/>
          <a:lstStyle/>
          <a:p>
            <a:endParaRPr lang="fr-FR"/>
          </a:p>
        </xdr:txBody>
      </xdr:sp>
      <xdr:sp macro="" textlink="">
        <xdr:nvSpPr>
          <xdr:cNvPr id="345" name="Shape 2620">
            <a:extLst>
              <a:ext uri="{FF2B5EF4-FFF2-40B4-BE49-F238E27FC236}">
                <a16:creationId xmlns:a16="http://schemas.microsoft.com/office/drawing/2014/main" id="{6BC1B5B1-AC58-830B-5BE9-9DE9315008A0}"/>
              </a:ext>
            </a:extLst>
          </xdr:cNvPr>
          <xdr:cNvSpPr/>
        </xdr:nvSpPr>
        <xdr:spPr>
          <a:xfrm>
            <a:off x="0" y="2236"/>
            <a:ext cx="275063" cy="227090"/>
          </a:xfrm>
          <a:custGeom>
            <a:avLst/>
            <a:gdLst/>
            <a:ahLst/>
            <a:cxnLst/>
            <a:rect l="0" t="0" r="0" b="0"/>
            <a:pathLst>
              <a:path w="275063" h="227090">
                <a:moveTo>
                  <a:pt x="137317" y="0"/>
                </a:moveTo>
                <a:lnTo>
                  <a:pt x="138691" y="0"/>
                </a:lnTo>
                <a:lnTo>
                  <a:pt x="139427" y="103"/>
                </a:lnTo>
                <a:lnTo>
                  <a:pt x="140163" y="103"/>
                </a:lnTo>
                <a:lnTo>
                  <a:pt x="140899" y="300"/>
                </a:lnTo>
                <a:lnTo>
                  <a:pt x="141431" y="506"/>
                </a:lnTo>
                <a:lnTo>
                  <a:pt x="142167" y="814"/>
                </a:lnTo>
                <a:lnTo>
                  <a:pt x="142797" y="1114"/>
                </a:lnTo>
                <a:lnTo>
                  <a:pt x="143329" y="1525"/>
                </a:lnTo>
                <a:lnTo>
                  <a:pt x="143958" y="1928"/>
                </a:lnTo>
                <a:lnTo>
                  <a:pt x="144694" y="2536"/>
                </a:lnTo>
                <a:lnTo>
                  <a:pt x="145120" y="2845"/>
                </a:lnTo>
                <a:lnTo>
                  <a:pt x="145643" y="3350"/>
                </a:lnTo>
                <a:lnTo>
                  <a:pt x="145962" y="3856"/>
                </a:lnTo>
                <a:lnTo>
                  <a:pt x="146485" y="4473"/>
                </a:lnTo>
                <a:lnTo>
                  <a:pt x="146804" y="4979"/>
                </a:lnTo>
                <a:lnTo>
                  <a:pt x="147230" y="5381"/>
                </a:lnTo>
                <a:lnTo>
                  <a:pt x="147540" y="5895"/>
                </a:lnTo>
                <a:lnTo>
                  <a:pt x="147966" y="6504"/>
                </a:lnTo>
                <a:lnTo>
                  <a:pt x="274638" y="213170"/>
                </a:lnTo>
                <a:lnTo>
                  <a:pt x="274744" y="213577"/>
                </a:lnTo>
                <a:lnTo>
                  <a:pt x="274744" y="214186"/>
                </a:lnTo>
                <a:lnTo>
                  <a:pt x="274957" y="214897"/>
                </a:lnTo>
                <a:lnTo>
                  <a:pt x="274957" y="216320"/>
                </a:lnTo>
                <a:lnTo>
                  <a:pt x="275063" y="216828"/>
                </a:lnTo>
                <a:lnTo>
                  <a:pt x="274957" y="217336"/>
                </a:lnTo>
                <a:lnTo>
                  <a:pt x="274957" y="217945"/>
                </a:lnTo>
                <a:lnTo>
                  <a:pt x="274851" y="218555"/>
                </a:lnTo>
                <a:lnTo>
                  <a:pt x="274851" y="219164"/>
                </a:lnTo>
                <a:lnTo>
                  <a:pt x="274638" y="219774"/>
                </a:lnTo>
                <a:lnTo>
                  <a:pt x="274531" y="220384"/>
                </a:lnTo>
                <a:lnTo>
                  <a:pt x="274327" y="220993"/>
                </a:lnTo>
                <a:lnTo>
                  <a:pt x="274115" y="221502"/>
                </a:lnTo>
                <a:lnTo>
                  <a:pt x="273689" y="222010"/>
                </a:lnTo>
                <a:lnTo>
                  <a:pt x="273379" y="222619"/>
                </a:lnTo>
                <a:lnTo>
                  <a:pt x="272847" y="223229"/>
                </a:lnTo>
                <a:lnTo>
                  <a:pt x="272430" y="223737"/>
                </a:lnTo>
                <a:lnTo>
                  <a:pt x="271898" y="224245"/>
                </a:lnTo>
                <a:lnTo>
                  <a:pt x="271269" y="224753"/>
                </a:lnTo>
                <a:lnTo>
                  <a:pt x="270533" y="225261"/>
                </a:lnTo>
                <a:lnTo>
                  <a:pt x="269894" y="225769"/>
                </a:lnTo>
                <a:lnTo>
                  <a:pt x="268946" y="226074"/>
                </a:lnTo>
                <a:lnTo>
                  <a:pt x="267997" y="226379"/>
                </a:lnTo>
                <a:lnTo>
                  <a:pt x="267048" y="226683"/>
                </a:lnTo>
                <a:lnTo>
                  <a:pt x="266002" y="227090"/>
                </a:lnTo>
                <a:lnTo>
                  <a:pt x="7799" y="226988"/>
                </a:lnTo>
                <a:lnTo>
                  <a:pt x="7588" y="226887"/>
                </a:lnTo>
                <a:lnTo>
                  <a:pt x="7271" y="226785"/>
                </a:lnTo>
                <a:lnTo>
                  <a:pt x="6639" y="226480"/>
                </a:lnTo>
                <a:lnTo>
                  <a:pt x="6007" y="226277"/>
                </a:lnTo>
                <a:lnTo>
                  <a:pt x="5059" y="225871"/>
                </a:lnTo>
                <a:lnTo>
                  <a:pt x="4321" y="225363"/>
                </a:lnTo>
                <a:lnTo>
                  <a:pt x="3478" y="224651"/>
                </a:lnTo>
                <a:lnTo>
                  <a:pt x="2635" y="223940"/>
                </a:lnTo>
                <a:lnTo>
                  <a:pt x="2213" y="223534"/>
                </a:lnTo>
                <a:lnTo>
                  <a:pt x="1792" y="223026"/>
                </a:lnTo>
                <a:lnTo>
                  <a:pt x="1370" y="222416"/>
                </a:lnTo>
                <a:lnTo>
                  <a:pt x="1054" y="221908"/>
                </a:lnTo>
                <a:lnTo>
                  <a:pt x="738" y="221298"/>
                </a:lnTo>
                <a:lnTo>
                  <a:pt x="422" y="220689"/>
                </a:lnTo>
                <a:lnTo>
                  <a:pt x="316" y="219977"/>
                </a:lnTo>
                <a:lnTo>
                  <a:pt x="211" y="219367"/>
                </a:lnTo>
                <a:lnTo>
                  <a:pt x="0" y="218555"/>
                </a:lnTo>
                <a:lnTo>
                  <a:pt x="0" y="216828"/>
                </a:lnTo>
                <a:lnTo>
                  <a:pt x="211" y="216014"/>
                </a:lnTo>
                <a:lnTo>
                  <a:pt x="316" y="214897"/>
                </a:lnTo>
                <a:lnTo>
                  <a:pt x="527" y="213983"/>
                </a:lnTo>
                <a:lnTo>
                  <a:pt x="632" y="213373"/>
                </a:lnTo>
                <a:lnTo>
                  <a:pt x="843" y="212865"/>
                </a:lnTo>
                <a:lnTo>
                  <a:pt x="1159" y="212357"/>
                </a:lnTo>
                <a:lnTo>
                  <a:pt x="1475" y="211950"/>
                </a:lnTo>
                <a:lnTo>
                  <a:pt x="127839" y="7215"/>
                </a:lnTo>
                <a:lnTo>
                  <a:pt x="128149" y="6607"/>
                </a:lnTo>
                <a:lnTo>
                  <a:pt x="128575" y="5990"/>
                </a:lnTo>
                <a:lnTo>
                  <a:pt x="128992" y="5484"/>
                </a:lnTo>
                <a:lnTo>
                  <a:pt x="129311" y="5081"/>
                </a:lnTo>
                <a:lnTo>
                  <a:pt x="129630" y="4567"/>
                </a:lnTo>
                <a:lnTo>
                  <a:pt x="130047" y="4164"/>
                </a:lnTo>
                <a:lnTo>
                  <a:pt x="130472" y="3762"/>
                </a:lnTo>
                <a:lnTo>
                  <a:pt x="130889" y="3453"/>
                </a:lnTo>
                <a:lnTo>
                  <a:pt x="131625" y="2639"/>
                </a:lnTo>
                <a:lnTo>
                  <a:pt x="132370" y="2134"/>
                </a:lnTo>
                <a:lnTo>
                  <a:pt x="133106" y="1525"/>
                </a:lnTo>
                <a:lnTo>
                  <a:pt x="133948" y="1217"/>
                </a:lnTo>
                <a:lnTo>
                  <a:pt x="134578" y="711"/>
                </a:lnTo>
                <a:lnTo>
                  <a:pt x="135322" y="506"/>
                </a:lnTo>
                <a:lnTo>
                  <a:pt x="136058" y="300"/>
                </a:lnTo>
                <a:lnTo>
                  <a:pt x="136688" y="206"/>
                </a:lnTo>
                <a:lnTo>
                  <a:pt x="137317" y="0"/>
                </a:lnTo>
                <a:close/>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fr-FR"/>
          </a:p>
        </xdr:txBody>
      </xdr:sp>
      <xdr:sp macro="" textlink="">
        <xdr:nvSpPr>
          <xdr:cNvPr id="346" name="Shape 2621">
            <a:extLst>
              <a:ext uri="{FF2B5EF4-FFF2-40B4-BE49-F238E27FC236}">
                <a16:creationId xmlns:a16="http://schemas.microsoft.com/office/drawing/2014/main" id="{F3E4B84A-8DA9-A708-31C4-71C967B169FC}"/>
              </a:ext>
            </a:extLst>
          </xdr:cNvPr>
          <xdr:cNvSpPr/>
        </xdr:nvSpPr>
        <xdr:spPr>
          <a:xfrm>
            <a:off x="29509" y="33530"/>
            <a:ext cx="214673" cy="176389"/>
          </a:xfrm>
          <a:custGeom>
            <a:avLst/>
            <a:gdLst/>
            <a:ahLst/>
            <a:cxnLst/>
            <a:rect l="0" t="0" r="0" b="0"/>
            <a:pathLst>
              <a:path w="214673" h="176389">
                <a:moveTo>
                  <a:pt x="105601" y="0"/>
                </a:moveTo>
                <a:lnTo>
                  <a:pt x="107179" y="0"/>
                </a:lnTo>
                <a:lnTo>
                  <a:pt x="108021" y="308"/>
                </a:lnTo>
                <a:lnTo>
                  <a:pt x="108447" y="506"/>
                </a:lnTo>
                <a:lnTo>
                  <a:pt x="108863" y="917"/>
                </a:lnTo>
                <a:lnTo>
                  <a:pt x="109183" y="1217"/>
                </a:lnTo>
                <a:lnTo>
                  <a:pt x="109706" y="1731"/>
                </a:lnTo>
                <a:lnTo>
                  <a:pt x="110131" y="2134"/>
                </a:lnTo>
                <a:lnTo>
                  <a:pt x="110654" y="2742"/>
                </a:lnTo>
                <a:lnTo>
                  <a:pt x="111080" y="3350"/>
                </a:lnTo>
                <a:lnTo>
                  <a:pt x="111497" y="4062"/>
                </a:lnTo>
                <a:lnTo>
                  <a:pt x="111922" y="4773"/>
                </a:lnTo>
                <a:lnTo>
                  <a:pt x="112445" y="5690"/>
                </a:lnTo>
                <a:lnTo>
                  <a:pt x="112765" y="6092"/>
                </a:lnTo>
                <a:lnTo>
                  <a:pt x="113084" y="6504"/>
                </a:lnTo>
                <a:lnTo>
                  <a:pt x="113394" y="6906"/>
                </a:lnTo>
                <a:lnTo>
                  <a:pt x="113713" y="7523"/>
                </a:lnTo>
                <a:lnTo>
                  <a:pt x="210249" y="163587"/>
                </a:lnTo>
                <a:lnTo>
                  <a:pt x="210772" y="164400"/>
                </a:lnTo>
                <a:lnTo>
                  <a:pt x="211304" y="165213"/>
                </a:lnTo>
                <a:lnTo>
                  <a:pt x="211827" y="166026"/>
                </a:lnTo>
                <a:lnTo>
                  <a:pt x="212359" y="166839"/>
                </a:lnTo>
                <a:lnTo>
                  <a:pt x="212669" y="167550"/>
                </a:lnTo>
                <a:lnTo>
                  <a:pt x="213095" y="168261"/>
                </a:lnTo>
                <a:lnTo>
                  <a:pt x="213414" y="168972"/>
                </a:lnTo>
                <a:lnTo>
                  <a:pt x="213831" y="169582"/>
                </a:lnTo>
                <a:lnTo>
                  <a:pt x="214044" y="170090"/>
                </a:lnTo>
                <a:lnTo>
                  <a:pt x="214257" y="170700"/>
                </a:lnTo>
                <a:lnTo>
                  <a:pt x="214460" y="171309"/>
                </a:lnTo>
                <a:lnTo>
                  <a:pt x="214673" y="171817"/>
                </a:lnTo>
                <a:lnTo>
                  <a:pt x="214673" y="173647"/>
                </a:lnTo>
                <a:lnTo>
                  <a:pt x="214257" y="174154"/>
                </a:lnTo>
                <a:lnTo>
                  <a:pt x="213618" y="174764"/>
                </a:lnTo>
                <a:lnTo>
                  <a:pt x="213202" y="174967"/>
                </a:lnTo>
                <a:lnTo>
                  <a:pt x="212776" y="175272"/>
                </a:lnTo>
                <a:lnTo>
                  <a:pt x="212253" y="175475"/>
                </a:lnTo>
                <a:lnTo>
                  <a:pt x="211721" y="175678"/>
                </a:lnTo>
                <a:lnTo>
                  <a:pt x="210985" y="175780"/>
                </a:lnTo>
                <a:lnTo>
                  <a:pt x="210249" y="175881"/>
                </a:lnTo>
                <a:lnTo>
                  <a:pt x="209513" y="175983"/>
                </a:lnTo>
                <a:lnTo>
                  <a:pt x="208671" y="176084"/>
                </a:lnTo>
                <a:lnTo>
                  <a:pt x="207722" y="176084"/>
                </a:lnTo>
                <a:lnTo>
                  <a:pt x="206774" y="176186"/>
                </a:lnTo>
                <a:lnTo>
                  <a:pt x="206135" y="176186"/>
                </a:lnTo>
                <a:lnTo>
                  <a:pt x="205612" y="176288"/>
                </a:lnTo>
                <a:lnTo>
                  <a:pt x="205080" y="176288"/>
                </a:lnTo>
                <a:lnTo>
                  <a:pt x="204557" y="176389"/>
                </a:lnTo>
                <a:lnTo>
                  <a:pt x="204034" y="176288"/>
                </a:lnTo>
                <a:lnTo>
                  <a:pt x="103703" y="176288"/>
                </a:lnTo>
                <a:lnTo>
                  <a:pt x="99066" y="176186"/>
                </a:lnTo>
                <a:lnTo>
                  <a:pt x="6745" y="176186"/>
                </a:lnTo>
                <a:lnTo>
                  <a:pt x="5901" y="176084"/>
                </a:lnTo>
                <a:lnTo>
                  <a:pt x="5058" y="176084"/>
                </a:lnTo>
                <a:lnTo>
                  <a:pt x="4215" y="175983"/>
                </a:lnTo>
                <a:lnTo>
                  <a:pt x="3583" y="175881"/>
                </a:lnTo>
                <a:lnTo>
                  <a:pt x="2740" y="175577"/>
                </a:lnTo>
                <a:lnTo>
                  <a:pt x="2108" y="175272"/>
                </a:lnTo>
                <a:lnTo>
                  <a:pt x="1370" y="174865"/>
                </a:lnTo>
                <a:lnTo>
                  <a:pt x="1053" y="174561"/>
                </a:lnTo>
                <a:lnTo>
                  <a:pt x="527" y="173951"/>
                </a:lnTo>
                <a:lnTo>
                  <a:pt x="210" y="173443"/>
                </a:lnTo>
                <a:lnTo>
                  <a:pt x="0" y="172732"/>
                </a:lnTo>
                <a:lnTo>
                  <a:pt x="105" y="172020"/>
                </a:lnTo>
                <a:lnTo>
                  <a:pt x="105" y="171208"/>
                </a:lnTo>
                <a:lnTo>
                  <a:pt x="421" y="170293"/>
                </a:lnTo>
                <a:lnTo>
                  <a:pt x="632" y="169683"/>
                </a:lnTo>
                <a:lnTo>
                  <a:pt x="948" y="169175"/>
                </a:lnTo>
                <a:lnTo>
                  <a:pt x="1264" y="168667"/>
                </a:lnTo>
                <a:lnTo>
                  <a:pt x="1686" y="168159"/>
                </a:lnTo>
                <a:lnTo>
                  <a:pt x="1686" y="167855"/>
                </a:lnTo>
                <a:lnTo>
                  <a:pt x="1896" y="167550"/>
                </a:lnTo>
                <a:lnTo>
                  <a:pt x="2213" y="166839"/>
                </a:lnTo>
                <a:lnTo>
                  <a:pt x="2740" y="166127"/>
                </a:lnTo>
                <a:lnTo>
                  <a:pt x="3372" y="165009"/>
                </a:lnTo>
                <a:lnTo>
                  <a:pt x="4004" y="163892"/>
                </a:lnTo>
                <a:lnTo>
                  <a:pt x="4953" y="162367"/>
                </a:lnTo>
                <a:lnTo>
                  <a:pt x="6007" y="160945"/>
                </a:lnTo>
                <a:lnTo>
                  <a:pt x="6850" y="159116"/>
                </a:lnTo>
                <a:lnTo>
                  <a:pt x="8114" y="157288"/>
                </a:lnTo>
                <a:lnTo>
                  <a:pt x="9274" y="155154"/>
                </a:lnTo>
                <a:lnTo>
                  <a:pt x="10644" y="152919"/>
                </a:lnTo>
                <a:lnTo>
                  <a:pt x="12119" y="150480"/>
                </a:lnTo>
                <a:lnTo>
                  <a:pt x="13700" y="148143"/>
                </a:lnTo>
                <a:lnTo>
                  <a:pt x="15281" y="145399"/>
                </a:lnTo>
                <a:lnTo>
                  <a:pt x="17073" y="142758"/>
                </a:lnTo>
                <a:lnTo>
                  <a:pt x="18654" y="139710"/>
                </a:lnTo>
                <a:lnTo>
                  <a:pt x="20445" y="136763"/>
                </a:lnTo>
                <a:lnTo>
                  <a:pt x="22342" y="133613"/>
                </a:lnTo>
                <a:lnTo>
                  <a:pt x="24344" y="130463"/>
                </a:lnTo>
                <a:lnTo>
                  <a:pt x="26242" y="127110"/>
                </a:lnTo>
                <a:lnTo>
                  <a:pt x="28244" y="123859"/>
                </a:lnTo>
                <a:lnTo>
                  <a:pt x="30351" y="120404"/>
                </a:lnTo>
                <a:lnTo>
                  <a:pt x="32565" y="117051"/>
                </a:lnTo>
                <a:lnTo>
                  <a:pt x="34672" y="113393"/>
                </a:lnTo>
                <a:lnTo>
                  <a:pt x="36780" y="109835"/>
                </a:lnTo>
                <a:lnTo>
                  <a:pt x="38993" y="106176"/>
                </a:lnTo>
                <a:lnTo>
                  <a:pt x="41311" y="102518"/>
                </a:lnTo>
                <a:lnTo>
                  <a:pt x="43420" y="98867"/>
                </a:lnTo>
                <a:lnTo>
                  <a:pt x="45843" y="95105"/>
                </a:lnTo>
                <a:lnTo>
                  <a:pt x="48162" y="91447"/>
                </a:lnTo>
                <a:lnTo>
                  <a:pt x="50480" y="87685"/>
                </a:lnTo>
                <a:lnTo>
                  <a:pt x="52694" y="83923"/>
                </a:lnTo>
                <a:lnTo>
                  <a:pt x="54907" y="80170"/>
                </a:lnTo>
                <a:lnTo>
                  <a:pt x="57120" y="76408"/>
                </a:lnTo>
                <a:lnTo>
                  <a:pt x="59434" y="72749"/>
                </a:lnTo>
                <a:lnTo>
                  <a:pt x="61651" y="68988"/>
                </a:lnTo>
                <a:lnTo>
                  <a:pt x="63867" y="65432"/>
                </a:lnTo>
                <a:lnTo>
                  <a:pt x="65969" y="61875"/>
                </a:lnTo>
                <a:lnTo>
                  <a:pt x="68185" y="58320"/>
                </a:lnTo>
                <a:lnTo>
                  <a:pt x="70189" y="54866"/>
                </a:lnTo>
                <a:lnTo>
                  <a:pt x="72299" y="51413"/>
                </a:lnTo>
                <a:lnTo>
                  <a:pt x="74294" y="48063"/>
                </a:lnTo>
                <a:lnTo>
                  <a:pt x="76404" y="44806"/>
                </a:lnTo>
                <a:lnTo>
                  <a:pt x="78195" y="41559"/>
                </a:lnTo>
                <a:lnTo>
                  <a:pt x="80092" y="38611"/>
                </a:lnTo>
                <a:lnTo>
                  <a:pt x="81883" y="35664"/>
                </a:lnTo>
                <a:lnTo>
                  <a:pt x="83674" y="32819"/>
                </a:lnTo>
                <a:lnTo>
                  <a:pt x="85368" y="29974"/>
                </a:lnTo>
                <a:lnTo>
                  <a:pt x="86946" y="27335"/>
                </a:lnTo>
                <a:lnTo>
                  <a:pt x="88311" y="24892"/>
                </a:lnTo>
                <a:lnTo>
                  <a:pt x="89898" y="22553"/>
                </a:lnTo>
                <a:lnTo>
                  <a:pt x="91051" y="20325"/>
                </a:lnTo>
                <a:lnTo>
                  <a:pt x="92425" y="18286"/>
                </a:lnTo>
                <a:lnTo>
                  <a:pt x="93480" y="16461"/>
                </a:lnTo>
                <a:lnTo>
                  <a:pt x="94642" y="14833"/>
                </a:lnTo>
                <a:lnTo>
                  <a:pt x="95378" y="13213"/>
                </a:lnTo>
                <a:lnTo>
                  <a:pt x="96327" y="11791"/>
                </a:lnTo>
                <a:lnTo>
                  <a:pt x="97062" y="10668"/>
                </a:lnTo>
                <a:lnTo>
                  <a:pt x="97692" y="9751"/>
                </a:lnTo>
                <a:lnTo>
                  <a:pt x="98118" y="8843"/>
                </a:lnTo>
                <a:lnTo>
                  <a:pt x="98534" y="8432"/>
                </a:lnTo>
                <a:lnTo>
                  <a:pt x="98747" y="8029"/>
                </a:lnTo>
                <a:lnTo>
                  <a:pt x="98853" y="8029"/>
                </a:lnTo>
                <a:lnTo>
                  <a:pt x="99066" y="7420"/>
                </a:lnTo>
                <a:lnTo>
                  <a:pt x="99377" y="6906"/>
                </a:lnTo>
                <a:lnTo>
                  <a:pt x="99696" y="6401"/>
                </a:lnTo>
                <a:lnTo>
                  <a:pt x="99909" y="6092"/>
                </a:lnTo>
                <a:lnTo>
                  <a:pt x="100432" y="5184"/>
                </a:lnTo>
                <a:lnTo>
                  <a:pt x="101070" y="4370"/>
                </a:lnTo>
                <a:lnTo>
                  <a:pt x="101487" y="3659"/>
                </a:lnTo>
                <a:lnTo>
                  <a:pt x="102019" y="3050"/>
                </a:lnTo>
                <a:lnTo>
                  <a:pt x="102435" y="2442"/>
                </a:lnTo>
                <a:lnTo>
                  <a:pt x="102967" y="1928"/>
                </a:lnTo>
                <a:lnTo>
                  <a:pt x="103384" y="1422"/>
                </a:lnTo>
                <a:lnTo>
                  <a:pt x="103916" y="1020"/>
                </a:lnTo>
                <a:lnTo>
                  <a:pt x="104333" y="711"/>
                </a:lnTo>
                <a:lnTo>
                  <a:pt x="104758" y="403"/>
                </a:lnTo>
                <a:lnTo>
                  <a:pt x="105601" y="0"/>
                </a:lnTo>
                <a:close/>
              </a:path>
            </a:pathLst>
          </a:custGeom>
          <a:ln w="0" cap="flat">
            <a:miter lim="127000"/>
          </a:ln>
        </xdr:spPr>
        <xdr:style>
          <a:lnRef idx="0">
            <a:srgbClr val="000000">
              <a:alpha val="0"/>
            </a:srgbClr>
          </a:lnRef>
          <a:fillRef idx="1">
            <a:srgbClr val="FFFF00"/>
          </a:fillRef>
          <a:effectRef idx="0">
            <a:scrgbClr r="0" g="0" b="0"/>
          </a:effectRef>
          <a:fontRef idx="none"/>
        </xdr:style>
        <xdr:txBody>
          <a:bodyPr/>
          <a:lstStyle/>
          <a:p>
            <a:endParaRPr lang="fr-FR"/>
          </a:p>
        </xdr:txBody>
      </xdr:sp>
      <xdr:sp macro="" textlink="">
        <xdr:nvSpPr>
          <xdr:cNvPr id="347" name="Shape 2622">
            <a:extLst>
              <a:ext uri="{FF2B5EF4-FFF2-40B4-BE49-F238E27FC236}">
                <a16:creationId xmlns:a16="http://schemas.microsoft.com/office/drawing/2014/main" id="{F41B1424-E7CF-1C6E-3423-3A83EB6D63C0}"/>
              </a:ext>
            </a:extLst>
          </xdr:cNvPr>
          <xdr:cNvSpPr/>
        </xdr:nvSpPr>
        <xdr:spPr>
          <a:xfrm>
            <a:off x="124993" y="67565"/>
            <a:ext cx="25393" cy="85658"/>
          </a:xfrm>
          <a:custGeom>
            <a:avLst/>
            <a:gdLst/>
            <a:ahLst/>
            <a:cxnLst/>
            <a:rect l="0" t="0" r="0" b="0"/>
            <a:pathLst>
              <a:path w="25393" h="85658">
                <a:moveTo>
                  <a:pt x="10329" y="0"/>
                </a:moveTo>
                <a:lnTo>
                  <a:pt x="14434" y="0"/>
                </a:lnTo>
                <a:lnTo>
                  <a:pt x="15276" y="103"/>
                </a:lnTo>
                <a:lnTo>
                  <a:pt x="16012" y="103"/>
                </a:lnTo>
                <a:lnTo>
                  <a:pt x="16757" y="206"/>
                </a:lnTo>
                <a:lnTo>
                  <a:pt x="17493" y="411"/>
                </a:lnTo>
                <a:lnTo>
                  <a:pt x="18123" y="711"/>
                </a:lnTo>
                <a:lnTo>
                  <a:pt x="18752" y="1020"/>
                </a:lnTo>
                <a:lnTo>
                  <a:pt x="19284" y="1328"/>
                </a:lnTo>
                <a:lnTo>
                  <a:pt x="19914" y="1628"/>
                </a:lnTo>
                <a:lnTo>
                  <a:pt x="20446" y="1937"/>
                </a:lnTo>
                <a:lnTo>
                  <a:pt x="20862" y="2339"/>
                </a:lnTo>
                <a:lnTo>
                  <a:pt x="21288" y="2545"/>
                </a:lnTo>
                <a:lnTo>
                  <a:pt x="21705" y="3051"/>
                </a:lnTo>
                <a:lnTo>
                  <a:pt x="22130" y="3462"/>
                </a:lnTo>
                <a:lnTo>
                  <a:pt x="22653" y="4070"/>
                </a:lnTo>
                <a:lnTo>
                  <a:pt x="23079" y="4884"/>
                </a:lnTo>
                <a:lnTo>
                  <a:pt x="23708" y="5895"/>
                </a:lnTo>
                <a:lnTo>
                  <a:pt x="23921" y="6401"/>
                </a:lnTo>
                <a:lnTo>
                  <a:pt x="24240" y="6915"/>
                </a:lnTo>
                <a:lnTo>
                  <a:pt x="24444" y="7421"/>
                </a:lnTo>
                <a:lnTo>
                  <a:pt x="24657" y="8029"/>
                </a:lnTo>
                <a:lnTo>
                  <a:pt x="24763" y="8535"/>
                </a:lnTo>
                <a:lnTo>
                  <a:pt x="24870" y="9152"/>
                </a:lnTo>
                <a:lnTo>
                  <a:pt x="24976" y="9657"/>
                </a:lnTo>
                <a:lnTo>
                  <a:pt x="25180" y="10265"/>
                </a:lnTo>
                <a:lnTo>
                  <a:pt x="25180" y="10771"/>
                </a:lnTo>
                <a:lnTo>
                  <a:pt x="25287" y="11380"/>
                </a:lnTo>
                <a:lnTo>
                  <a:pt x="25287" y="11894"/>
                </a:lnTo>
                <a:lnTo>
                  <a:pt x="25393" y="12502"/>
                </a:lnTo>
                <a:lnTo>
                  <a:pt x="25083" y="13616"/>
                </a:lnTo>
                <a:lnTo>
                  <a:pt x="24976" y="14738"/>
                </a:lnTo>
                <a:lnTo>
                  <a:pt x="24763" y="15852"/>
                </a:lnTo>
                <a:lnTo>
                  <a:pt x="24657" y="16975"/>
                </a:lnTo>
                <a:lnTo>
                  <a:pt x="24338" y="18089"/>
                </a:lnTo>
                <a:lnTo>
                  <a:pt x="24240" y="19203"/>
                </a:lnTo>
                <a:lnTo>
                  <a:pt x="24028" y="20428"/>
                </a:lnTo>
                <a:lnTo>
                  <a:pt x="23921" y="21542"/>
                </a:lnTo>
                <a:lnTo>
                  <a:pt x="23708" y="22665"/>
                </a:lnTo>
                <a:lnTo>
                  <a:pt x="23602" y="23779"/>
                </a:lnTo>
                <a:lnTo>
                  <a:pt x="23389" y="24995"/>
                </a:lnTo>
                <a:lnTo>
                  <a:pt x="23292" y="26118"/>
                </a:lnTo>
                <a:lnTo>
                  <a:pt x="23079" y="27232"/>
                </a:lnTo>
                <a:lnTo>
                  <a:pt x="22972" y="28354"/>
                </a:lnTo>
                <a:lnTo>
                  <a:pt x="22866" y="29571"/>
                </a:lnTo>
                <a:lnTo>
                  <a:pt x="22760" y="30685"/>
                </a:lnTo>
                <a:lnTo>
                  <a:pt x="22440" y="31808"/>
                </a:lnTo>
                <a:lnTo>
                  <a:pt x="22343" y="32921"/>
                </a:lnTo>
                <a:lnTo>
                  <a:pt x="22130" y="34044"/>
                </a:lnTo>
                <a:lnTo>
                  <a:pt x="22024" y="35158"/>
                </a:lnTo>
                <a:lnTo>
                  <a:pt x="21705" y="36375"/>
                </a:lnTo>
                <a:lnTo>
                  <a:pt x="21598" y="37497"/>
                </a:lnTo>
                <a:lnTo>
                  <a:pt x="21394" y="38714"/>
                </a:lnTo>
                <a:lnTo>
                  <a:pt x="21288" y="39837"/>
                </a:lnTo>
                <a:lnTo>
                  <a:pt x="21075" y="40951"/>
                </a:lnTo>
                <a:lnTo>
                  <a:pt x="20969" y="42064"/>
                </a:lnTo>
                <a:lnTo>
                  <a:pt x="20756" y="43187"/>
                </a:lnTo>
                <a:lnTo>
                  <a:pt x="20756" y="44301"/>
                </a:lnTo>
                <a:lnTo>
                  <a:pt x="20543" y="45526"/>
                </a:lnTo>
                <a:lnTo>
                  <a:pt x="20446" y="46640"/>
                </a:lnTo>
                <a:lnTo>
                  <a:pt x="20233" y="47857"/>
                </a:lnTo>
                <a:lnTo>
                  <a:pt x="20126" y="48980"/>
                </a:lnTo>
                <a:lnTo>
                  <a:pt x="19807" y="50093"/>
                </a:lnTo>
                <a:lnTo>
                  <a:pt x="19701" y="51319"/>
                </a:lnTo>
                <a:lnTo>
                  <a:pt x="19497" y="52330"/>
                </a:lnTo>
                <a:lnTo>
                  <a:pt x="19390" y="53547"/>
                </a:lnTo>
                <a:lnTo>
                  <a:pt x="19071" y="54566"/>
                </a:lnTo>
                <a:lnTo>
                  <a:pt x="18965" y="55783"/>
                </a:lnTo>
                <a:lnTo>
                  <a:pt x="18752" y="56906"/>
                </a:lnTo>
                <a:lnTo>
                  <a:pt x="18655" y="58122"/>
                </a:lnTo>
                <a:lnTo>
                  <a:pt x="18442" y="59142"/>
                </a:lnTo>
                <a:lnTo>
                  <a:pt x="18335" y="60359"/>
                </a:lnTo>
                <a:lnTo>
                  <a:pt x="18229" y="61473"/>
                </a:lnTo>
                <a:lnTo>
                  <a:pt x="18123" y="62698"/>
                </a:lnTo>
                <a:lnTo>
                  <a:pt x="17910" y="63812"/>
                </a:lnTo>
                <a:lnTo>
                  <a:pt x="17803" y="65029"/>
                </a:lnTo>
                <a:lnTo>
                  <a:pt x="17600" y="66151"/>
                </a:lnTo>
                <a:lnTo>
                  <a:pt x="17493" y="67368"/>
                </a:lnTo>
                <a:lnTo>
                  <a:pt x="17174" y="68388"/>
                </a:lnTo>
                <a:lnTo>
                  <a:pt x="17067" y="69605"/>
                </a:lnTo>
                <a:lnTo>
                  <a:pt x="16855" y="70616"/>
                </a:lnTo>
                <a:lnTo>
                  <a:pt x="16757" y="71841"/>
                </a:lnTo>
                <a:lnTo>
                  <a:pt x="16438" y="72852"/>
                </a:lnTo>
                <a:lnTo>
                  <a:pt x="16332" y="74078"/>
                </a:lnTo>
                <a:lnTo>
                  <a:pt x="16119" y="75192"/>
                </a:lnTo>
                <a:lnTo>
                  <a:pt x="16012" y="76408"/>
                </a:lnTo>
                <a:lnTo>
                  <a:pt x="15906" y="77428"/>
                </a:lnTo>
                <a:lnTo>
                  <a:pt x="15809" y="78647"/>
                </a:lnTo>
                <a:lnTo>
                  <a:pt x="15596" y="79765"/>
                </a:lnTo>
                <a:lnTo>
                  <a:pt x="15489" y="80984"/>
                </a:lnTo>
                <a:lnTo>
                  <a:pt x="15276" y="82102"/>
                </a:lnTo>
                <a:lnTo>
                  <a:pt x="15170" y="83321"/>
                </a:lnTo>
                <a:lnTo>
                  <a:pt x="14966" y="84438"/>
                </a:lnTo>
                <a:lnTo>
                  <a:pt x="14860" y="85658"/>
                </a:lnTo>
                <a:lnTo>
                  <a:pt x="10639" y="85658"/>
                </a:lnTo>
                <a:lnTo>
                  <a:pt x="10329" y="84438"/>
                </a:lnTo>
                <a:lnTo>
                  <a:pt x="10223" y="83321"/>
                </a:lnTo>
                <a:lnTo>
                  <a:pt x="10010" y="82102"/>
                </a:lnTo>
                <a:lnTo>
                  <a:pt x="9904" y="80984"/>
                </a:lnTo>
                <a:lnTo>
                  <a:pt x="9584" y="79765"/>
                </a:lnTo>
                <a:lnTo>
                  <a:pt x="9478" y="78647"/>
                </a:lnTo>
                <a:lnTo>
                  <a:pt x="9274" y="77428"/>
                </a:lnTo>
                <a:lnTo>
                  <a:pt x="9168" y="76314"/>
                </a:lnTo>
                <a:lnTo>
                  <a:pt x="8955" y="75089"/>
                </a:lnTo>
                <a:lnTo>
                  <a:pt x="8848" y="73975"/>
                </a:lnTo>
                <a:lnTo>
                  <a:pt x="8636" y="72749"/>
                </a:lnTo>
                <a:lnTo>
                  <a:pt x="8529" y="71636"/>
                </a:lnTo>
                <a:lnTo>
                  <a:pt x="8325" y="70419"/>
                </a:lnTo>
                <a:lnTo>
                  <a:pt x="8219" y="69296"/>
                </a:lnTo>
                <a:lnTo>
                  <a:pt x="8006" y="68079"/>
                </a:lnTo>
                <a:lnTo>
                  <a:pt x="7900" y="67060"/>
                </a:lnTo>
                <a:lnTo>
                  <a:pt x="7581" y="65843"/>
                </a:lnTo>
                <a:lnTo>
                  <a:pt x="7483" y="64729"/>
                </a:lnTo>
                <a:lnTo>
                  <a:pt x="7270" y="63504"/>
                </a:lnTo>
                <a:lnTo>
                  <a:pt x="7164" y="62390"/>
                </a:lnTo>
                <a:lnTo>
                  <a:pt x="6951" y="61173"/>
                </a:lnTo>
                <a:lnTo>
                  <a:pt x="6845" y="60050"/>
                </a:lnTo>
                <a:lnTo>
                  <a:pt x="6738" y="58834"/>
                </a:lnTo>
                <a:lnTo>
                  <a:pt x="6632" y="57814"/>
                </a:lnTo>
                <a:lnTo>
                  <a:pt x="6322" y="56597"/>
                </a:lnTo>
                <a:lnTo>
                  <a:pt x="6215" y="55483"/>
                </a:lnTo>
                <a:lnTo>
                  <a:pt x="6002" y="54258"/>
                </a:lnTo>
                <a:lnTo>
                  <a:pt x="5896" y="53144"/>
                </a:lnTo>
                <a:lnTo>
                  <a:pt x="5692" y="51927"/>
                </a:lnTo>
                <a:lnTo>
                  <a:pt x="5586" y="50805"/>
                </a:lnTo>
                <a:lnTo>
                  <a:pt x="5373" y="49588"/>
                </a:lnTo>
                <a:lnTo>
                  <a:pt x="5267" y="48568"/>
                </a:lnTo>
                <a:lnTo>
                  <a:pt x="4947" y="47351"/>
                </a:lnTo>
                <a:lnTo>
                  <a:pt x="4841" y="46237"/>
                </a:lnTo>
                <a:lnTo>
                  <a:pt x="4637" y="45012"/>
                </a:lnTo>
                <a:lnTo>
                  <a:pt x="4531" y="43898"/>
                </a:lnTo>
                <a:lnTo>
                  <a:pt x="4318" y="42682"/>
                </a:lnTo>
                <a:lnTo>
                  <a:pt x="4318" y="41559"/>
                </a:lnTo>
                <a:lnTo>
                  <a:pt x="4105" y="40342"/>
                </a:lnTo>
                <a:lnTo>
                  <a:pt x="3999" y="39220"/>
                </a:lnTo>
                <a:lnTo>
                  <a:pt x="3688" y="38003"/>
                </a:lnTo>
                <a:lnTo>
                  <a:pt x="3582" y="36889"/>
                </a:lnTo>
                <a:lnTo>
                  <a:pt x="3369" y="35664"/>
                </a:lnTo>
                <a:lnTo>
                  <a:pt x="3263" y="34550"/>
                </a:lnTo>
                <a:lnTo>
                  <a:pt x="3050" y="33333"/>
                </a:lnTo>
                <a:lnTo>
                  <a:pt x="2944" y="32210"/>
                </a:lnTo>
                <a:lnTo>
                  <a:pt x="2740" y="30993"/>
                </a:lnTo>
                <a:lnTo>
                  <a:pt x="2633" y="29974"/>
                </a:lnTo>
                <a:lnTo>
                  <a:pt x="2420" y="28757"/>
                </a:lnTo>
                <a:lnTo>
                  <a:pt x="2208" y="27643"/>
                </a:lnTo>
                <a:lnTo>
                  <a:pt x="1995" y="26418"/>
                </a:lnTo>
                <a:lnTo>
                  <a:pt x="1995" y="25304"/>
                </a:lnTo>
                <a:lnTo>
                  <a:pt x="1791" y="24087"/>
                </a:lnTo>
                <a:lnTo>
                  <a:pt x="1685" y="22964"/>
                </a:lnTo>
                <a:lnTo>
                  <a:pt x="1472" y="21748"/>
                </a:lnTo>
                <a:lnTo>
                  <a:pt x="1365" y="20728"/>
                </a:lnTo>
                <a:lnTo>
                  <a:pt x="1153" y="19511"/>
                </a:lnTo>
                <a:lnTo>
                  <a:pt x="1055" y="18397"/>
                </a:lnTo>
                <a:lnTo>
                  <a:pt x="842" y="17172"/>
                </a:lnTo>
                <a:lnTo>
                  <a:pt x="736" y="16161"/>
                </a:lnTo>
                <a:lnTo>
                  <a:pt x="523" y="14936"/>
                </a:lnTo>
                <a:lnTo>
                  <a:pt x="417" y="13822"/>
                </a:lnTo>
                <a:lnTo>
                  <a:pt x="204" y="12605"/>
                </a:lnTo>
                <a:lnTo>
                  <a:pt x="106" y="11585"/>
                </a:lnTo>
                <a:lnTo>
                  <a:pt x="0" y="10977"/>
                </a:lnTo>
                <a:lnTo>
                  <a:pt x="0" y="9760"/>
                </a:lnTo>
                <a:lnTo>
                  <a:pt x="106" y="9349"/>
                </a:lnTo>
                <a:lnTo>
                  <a:pt x="310" y="8235"/>
                </a:lnTo>
                <a:lnTo>
                  <a:pt x="736" y="7215"/>
                </a:lnTo>
                <a:lnTo>
                  <a:pt x="842" y="6709"/>
                </a:lnTo>
                <a:lnTo>
                  <a:pt x="1055" y="6204"/>
                </a:lnTo>
                <a:lnTo>
                  <a:pt x="1365" y="5690"/>
                </a:lnTo>
                <a:lnTo>
                  <a:pt x="1685" y="5184"/>
                </a:lnTo>
                <a:lnTo>
                  <a:pt x="2208" y="4370"/>
                </a:lnTo>
                <a:lnTo>
                  <a:pt x="3156" y="3556"/>
                </a:lnTo>
                <a:lnTo>
                  <a:pt x="3476" y="3051"/>
                </a:lnTo>
                <a:lnTo>
                  <a:pt x="3892" y="2648"/>
                </a:lnTo>
                <a:lnTo>
                  <a:pt x="4318" y="2339"/>
                </a:lnTo>
                <a:lnTo>
                  <a:pt x="4841" y="2039"/>
                </a:lnTo>
                <a:lnTo>
                  <a:pt x="5267" y="1731"/>
                </a:lnTo>
                <a:lnTo>
                  <a:pt x="5896" y="1422"/>
                </a:lnTo>
                <a:lnTo>
                  <a:pt x="6534" y="1123"/>
                </a:lnTo>
                <a:lnTo>
                  <a:pt x="7058" y="917"/>
                </a:lnTo>
                <a:lnTo>
                  <a:pt x="7687" y="617"/>
                </a:lnTo>
                <a:lnTo>
                  <a:pt x="8325" y="411"/>
                </a:lnTo>
                <a:lnTo>
                  <a:pt x="8955" y="206"/>
                </a:lnTo>
                <a:lnTo>
                  <a:pt x="9691" y="103"/>
                </a:lnTo>
                <a:lnTo>
                  <a:pt x="10329" y="0"/>
                </a:lnTo>
                <a:close/>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fr-FR"/>
          </a:p>
        </xdr:txBody>
      </xdr:sp>
      <xdr:sp macro="" textlink="">
        <xdr:nvSpPr>
          <xdr:cNvPr id="348" name="Shape 2623">
            <a:extLst>
              <a:ext uri="{FF2B5EF4-FFF2-40B4-BE49-F238E27FC236}">
                <a16:creationId xmlns:a16="http://schemas.microsoft.com/office/drawing/2014/main" id="{7F1A6E5A-2117-179B-C62A-96CD6FFE7555}"/>
              </a:ext>
            </a:extLst>
          </xdr:cNvPr>
          <xdr:cNvSpPr/>
        </xdr:nvSpPr>
        <xdr:spPr>
          <a:xfrm>
            <a:off x="126358" y="164806"/>
            <a:ext cx="24764" cy="24893"/>
          </a:xfrm>
          <a:custGeom>
            <a:avLst/>
            <a:gdLst/>
            <a:ahLst/>
            <a:cxnLst/>
            <a:rect l="0" t="0" r="0" b="0"/>
            <a:pathLst>
              <a:path w="24764" h="24893">
                <a:moveTo>
                  <a:pt x="11065" y="0"/>
                </a:moveTo>
                <a:lnTo>
                  <a:pt x="11704" y="0"/>
                </a:lnTo>
                <a:lnTo>
                  <a:pt x="12333" y="101"/>
                </a:lnTo>
                <a:lnTo>
                  <a:pt x="12856" y="0"/>
                </a:lnTo>
                <a:lnTo>
                  <a:pt x="13495" y="0"/>
                </a:lnTo>
                <a:lnTo>
                  <a:pt x="14124" y="101"/>
                </a:lnTo>
                <a:lnTo>
                  <a:pt x="14647" y="203"/>
                </a:lnTo>
                <a:lnTo>
                  <a:pt x="15179" y="203"/>
                </a:lnTo>
                <a:lnTo>
                  <a:pt x="15809" y="406"/>
                </a:lnTo>
                <a:lnTo>
                  <a:pt x="16438" y="508"/>
                </a:lnTo>
                <a:lnTo>
                  <a:pt x="16970" y="813"/>
                </a:lnTo>
                <a:lnTo>
                  <a:pt x="17493" y="1016"/>
                </a:lnTo>
                <a:lnTo>
                  <a:pt x="18025" y="1320"/>
                </a:lnTo>
                <a:lnTo>
                  <a:pt x="18548" y="1625"/>
                </a:lnTo>
                <a:lnTo>
                  <a:pt x="19080" y="2032"/>
                </a:lnTo>
                <a:lnTo>
                  <a:pt x="19391" y="2337"/>
                </a:lnTo>
                <a:lnTo>
                  <a:pt x="19923" y="2642"/>
                </a:lnTo>
                <a:lnTo>
                  <a:pt x="20446" y="3048"/>
                </a:lnTo>
                <a:lnTo>
                  <a:pt x="20978" y="3455"/>
                </a:lnTo>
                <a:lnTo>
                  <a:pt x="21288" y="3759"/>
                </a:lnTo>
                <a:lnTo>
                  <a:pt x="21607" y="4267"/>
                </a:lnTo>
                <a:lnTo>
                  <a:pt x="22024" y="4673"/>
                </a:lnTo>
                <a:lnTo>
                  <a:pt x="22449" y="5181"/>
                </a:lnTo>
                <a:lnTo>
                  <a:pt x="22769" y="5690"/>
                </a:lnTo>
                <a:lnTo>
                  <a:pt x="23079" y="6198"/>
                </a:lnTo>
                <a:lnTo>
                  <a:pt x="23398" y="6808"/>
                </a:lnTo>
                <a:lnTo>
                  <a:pt x="23717" y="7417"/>
                </a:lnTo>
                <a:lnTo>
                  <a:pt x="23921" y="7925"/>
                </a:lnTo>
                <a:lnTo>
                  <a:pt x="24028" y="8535"/>
                </a:lnTo>
                <a:lnTo>
                  <a:pt x="24240" y="9145"/>
                </a:lnTo>
                <a:lnTo>
                  <a:pt x="24453" y="9754"/>
                </a:lnTo>
                <a:lnTo>
                  <a:pt x="24560" y="10262"/>
                </a:lnTo>
                <a:lnTo>
                  <a:pt x="24666" y="10973"/>
                </a:lnTo>
                <a:lnTo>
                  <a:pt x="24666" y="11684"/>
                </a:lnTo>
                <a:lnTo>
                  <a:pt x="24764" y="12396"/>
                </a:lnTo>
                <a:lnTo>
                  <a:pt x="24666" y="13006"/>
                </a:lnTo>
                <a:lnTo>
                  <a:pt x="24666" y="13615"/>
                </a:lnTo>
                <a:lnTo>
                  <a:pt x="24560" y="14225"/>
                </a:lnTo>
                <a:lnTo>
                  <a:pt x="24453" y="14733"/>
                </a:lnTo>
                <a:lnTo>
                  <a:pt x="24240" y="15342"/>
                </a:lnTo>
                <a:lnTo>
                  <a:pt x="24028" y="15953"/>
                </a:lnTo>
                <a:lnTo>
                  <a:pt x="23921" y="16562"/>
                </a:lnTo>
                <a:lnTo>
                  <a:pt x="23815" y="17070"/>
                </a:lnTo>
                <a:lnTo>
                  <a:pt x="23504" y="17578"/>
                </a:lnTo>
                <a:lnTo>
                  <a:pt x="23185" y="18086"/>
                </a:lnTo>
                <a:lnTo>
                  <a:pt x="22875" y="18594"/>
                </a:lnTo>
                <a:lnTo>
                  <a:pt x="22556" y="19204"/>
                </a:lnTo>
                <a:lnTo>
                  <a:pt x="22130" y="19610"/>
                </a:lnTo>
                <a:lnTo>
                  <a:pt x="21820" y="20118"/>
                </a:lnTo>
                <a:lnTo>
                  <a:pt x="21501" y="20626"/>
                </a:lnTo>
                <a:lnTo>
                  <a:pt x="21182" y="21134"/>
                </a:lnTo>
                <a:lnTo>
                  <a:pt x="20658" y="21540"/>
                </a:lnTo>
                <a:lnTo>
                  <a:pt x="20126" y="21845"/>
                </a:lnTo>
                <a:lnTo>
                  <a:pt x="19603" y="22150"/>
                </a:lnTo>
                <a:lnTo>
                  <a:pt x="19284" y="22557"/>
                </a:lnTo>
                <a:lnTo>
                  <a:pt x="18655" y="22862"/>
                </a:lnTo>
                <a:lnTo>
                  <a:pt x="18132" y="23166"/>
                </a:lnTo>
                <a:lnTo>
                  <a:pt x="17600" y="23471"/>
                </a:lnTo>
                <a:lnTo>
                  <a:pt x="17076" y="23878"/>
                </a:lnTo>
                <a:lnTo>
                  <a:pt x="16544" y="23979"/>
                </a:lnTo>
                <a:lnTo>
                  <a:pt x="15915" y="24182"/>
                </a:lnTo>
                <a:lnTo>
                  <a:pt x="15286" y="24385"/>
                </a:lnTo>
                <a:lnTo>
                  <a:pt x="14647" y="24589"/>
                </a:lnTo>
                <a:lnTo>
                  <a:pt x="14124" y="24690"/>
                </a:lnTo>
                <a:lnTo>
                  <a:pt x="13495" y="24792"/>
                </a:lnTo>
                <a:lnTo>
                  <a:pt x="12856" y="24792"/>
                </a:lnTo>
                <a:lnTo>
                  <a:pt x="12333" y="24893"/>
                </a:lnTo>
                <a:lnTo>
                  <a:pt x="11704" y="24792"/>
                </a:lnTo>
                <a:lnTo>
                  <a:pt x="10959" y="24792"/>
                </a:lnTo>
                <a:lnTo>
                  <a:pt x="10329" y="24690"/>
                </a:lnTo>
                <a:lnTo>
                  <a:pt x="9806" y="24589"/>
                </a:lnTo>
                <a:lnTo>
                  <a:pt x="9168" y="24385"/>
                </a:lnTo>
                <a:lnTo>
                  <a:pt x="8538" y="24182"/>
                </a:lnTo>
                <a:lnTo>
                  <a:pt x="7909" y="23979"/>
                </a:lnTo>
                <a:lnTo>
                  <a:pt x="7483" y="23878"/>
                </a:lnTo>
                <a:lnTo>
                  <a:pt x="6854" y="23471"/>
                </a:lnTo>
                <a:lnTo>
                  <a:pt x="6215" y="23166"/>
                </a:lnTo>
                <a:lnTo>
                  <a:pt x="5692" y="22862"/>
                </a:lnTo>
                <a:lnTo>
                  <a:pt x="5373" y="22557"/>
                </a:lnTo>
                <a:lnTo>
                  <a:pt x="4744" y="22150"/>
                </a:lnTo>
                <a:lnTo>
                  <a:pt x="4327" y="21845"/>
                </a:lnTo>
                <a:lnTo>
                  <a:pt x="3795" y="21540"/>
                </a:lnTo>
                <a:lnTo>
                  <a:pt x="3476" y="21134"/>
                </a:lnTo>
                <a:lnTo>
                  <a:pt x="2953" y="20626"/>
                </a:lnTo>
                <a:lnTo>
                  <a:pt x="2633" y="20118"/>
                </a:lnTo>
                <a:lnTo>
                  <a:pt x="2323" y="19610"/>
                </a:lnTo>
                <a:lnTo>
                  <a:pt x="2004" y="19204"/>
                </a:lnTo>
                <a:lnTo>
                  <a:pt x="1578" y="18594"/>
                </a:lnTo>
                <a:lnTo>
                  <a:pt x="1268" y="18086"/>
                </a:lnTo>
                <a:lnTo>
                  <a:pt x="1055" y="17578"/>
                </a:lnTo>
                <a:lnTo>
                  <a:pt x="842" y="17070"/>
                </a:lnTo>
                <a:lnTo>
                  <a:pt x="630" y="16562"/>
                </a:lnTo>
                <a:lnTo>
                  <a:pt x="426" y="15953"/>
                </a:lnTo>
                <a:lnTo>
                  <a:pt x="213" y="15342"/>
                </a:lnTo>
                <a:lnTo>
                  <a:pt x="213" y="14733"/>
                </a:lnTo>
                <a:lnTo>
                  <a:pt x="0" y="14225"/>
                </a:lnTo>
                <a:lnTo>
                  <a:pt x="0" y="10262"/>
                </a:lnTo>
                <a:lnTo>
                  <a:pt x="213" y="9754"/>
                </a:lnTo>
                <a:lnTo>
                  <a:pt x="213" y="9145"/>
                </a:lnTo>
                <a:lnTo>
                  <a:pt x="426" y="8535"/>
                </a:lnTo>
                <a:lnTo>
                  <a:pt x="630" y="7925"/>
                </a:lnTo>
                <a:lnTo>
                  <a:pt x="842" y="7417"/>
                </a:lnTo>
                <a:lnTo>
                  <a:pt x="1055" y="6808"/>
                </a:lnTo>
                <a:lnTo>
                  <a:pt x="1374" y="6198"/>
                </a:lnTo>
                <a:lnTo>
                  <a:pt x="1685" y="5690"/>
                </a:lnTo>
                <a:lnTo>
                  <a:pt x="2110" y="5181"/>
                </a:lnTo>
                <a:lnTo>
                  <a:pt x="2429" y="4673"/>
                </a:lnTo>
                <a:lnTo>
                  <a:pt x="2740" y="4267"/>
                </a:lnTo>
                <a:lnTo>
                  <a:pt x="3059" y="3759"/>
                </a:lnTo>
                <a:lnTo>
                  <a:pt x="3582" y="3455"/>
                </a:lnTo>
                <a:lnTo>
                  <a:pt x="3901" y="3048"/>
                </a:lnTo>
                <a:lnTo>
                  <a:pt x="4424" y="2642"/>
                </a:lnTo>
                <a:lnTo>
                  <a:pt x="4850" y="2337"/>
                </a:lnTo>
                <a:lnTo>
                  <a:pt x="5373" y="2032"/>
                </a:lnTo>
                <a:lnTo>
                  <a:pt x="5799" y="1625"/>
                </a:lnTo>
                <a:lnTo>
                  <a:pt x="6322" y="1320"/>
                </a:lnTo>
                <a:lnTo>
                  <a:pt x="6960" y="1016"/>
                </a:lnTo>
                <a:lnTo>
                  <a:pt x="7590" y="813"/>
                </a:lnTo>
                <a:lnTo>
                  <a:pt x="8015" y="508"/>
                </a:lnTo>
                <a:lnTo>
                  <a:pt x="8538" y="406"/>
                </a:lnTo>
                <a:lnTo>
                  <a:pt x="9168" y="203"/>
                </a:lnTo>
                <a:lnTo>
                  <a:pt x="9806" y="203"/>
                </a:lnTo>
                <a:lnTo>
                  <a:pt x="10329" y="101"/>
                </a:lnTo>
                <a:lnTo>
                  <a:pt x="11065" y="0"/>
                </a:lnTo>
                <a:close/>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fr-FR"/>
          </a:p>
        </xdr:txBody>
      </xdr:sp>
    </xdr:grpSp>
    <xdr:clientData/>
  </xdr:twoCellAnchor>
  <xdr:twoCellAnchor editAs="oneCell">
    <xdr:from>
      <xdr:col>8</xdr:col>
      <xdr:colOff>619613</xdr:colOff>
      <xdr:row>8</xdr:row>
      <xdr:rowOff>26987</xdr:rowOff>
    </xdr:from>
    <xdr:to>
      <xdr:col>9</xdr:col>
      <xdr:colOff>7938</xdr:colOff>
      <xdr:row>16</xdr:row>
      <xdr:rowOff>512761</xdr:rowOff>
    </xdr:to>
    <xdr:pic>
      <xdr:nvPicPr>
        <xdr:cNvPr id="349" name="Image 348">
          <a:extLst>
            <a:ext uri="{FF2B5EF4-FFF2-40B4-BE49-F238E27FC236}">
              <a16:creationId xmlns:a16="http://schemas.microsoft.com/office/drawing/2014/main" id="{41FD6793-A6C4-276E-D22B-1F150232E2EC}"/>
            </a:ext>
          </a:extLst>
        </xdr:cNvPr>
        <xdr:cNvPicPr>
          <a:picLocks noChangeAspect="1"/>
        </xdr:cNvPicPr>
      </xdr:nvPicPr>
      <xdr:blipFill>
        <a:blip xmlns:r="http://schemas.openxmlformats.org/officeDocument/2006/relationships" r:embed="rId4"/>
        <a:stretch>
          <a:fillRect/>
        </a:stretch>
      </xdr:blipFill>
      <xdr:spPr>
        <a:xfrm>
          <a:off x="28583426" y="1550987"/>
          <a:ext cx="6016137" cy="2536825"/>
        </a:xfrm>
        <a:prstGeom prst="rect">
          <a:avLst/>
        </a:prstGeom>
      </xdr:spPr>
    </xdr:pic>
    <xdr:clientData/>
  </xdr:twoCellAnchor>
  <xdr:twoCellAnchor editAs="oneCell">
    <xdr:from>
      <xdr:col>10</xdr:col>
      <xdr:colOff>0</xdr:colOff>
      <xdr:row>2</xdr:row>
      <xdr:rowOff>174624</xdr:rowOff>
    </xdr:from>
    <xdr:to>
      <xdr:col>11</xdr:col>
      <xdr:colOff>315577</xdr:colOff>
      <xdr:row>16</xdr:row>
      <xdr:rowOff>123823</xdr:rowOff>
    </xdr:to>
    <xdr:pic>
      <xdr:nvPicPr>
        <xdr:cNvPr id="350" name="Image 349">
          <a:extLst>
            <a:ext uri="{FF2B5EF4-FFF2-40B4-BE49-F238E27FC236}">
              <a16:creationId xmlns:a16="http://schemas.microsoft.com/office/drawing/2014/main" id="{F445E1C1-EFF6-E070-A4D5-838952246F16}"/>
            </a:ext>
          </a:extLst>
        </xdr:cNvPr>
        <xdr:cNvPicPr>
          <a:picLocks noChangeAspect="1"/>
        </xdr:cNvPicPr>
      </xdr:nvPicPr>
      <xdr:blipFill>
        <a:blip xmlns:r="http://schemas.openxmlformats.org/officeDocument/2006/relationships" r:embed="rId5"/>
        <a:stretch>
          <a:fillRect/>
        </a:stretch>
      </xdr:blipFill>
      <xdr:spPr>
        <a:xfrm>
          <a:off x="34678938" y="579437"/>
          <a:ext cx="6975139" cy="3119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53579</xdr:colOff>
      <xdr:row>0</xdr:row>
      <xdr:rowOff>0</xdr:rowOff>
    </xdr:from>
    <xdr:to>
      <xdr:col>10</xdr:col>
      <xdr:colOff>1829651</xdr:colOff>
      <xdr:row>2</xdr:row>
      <xdr:rowOff>146685</xdr:rowOff>
    </xdr:to>
    <xdr:pic>
      <xdr:nvPicPr>
        <xdr:cNvPr id="7" name="Image 6">
          <a:extLst>
            <a:ext uri="{FF2B5EF4-FFF2-40B4-BE49-F238E27FC236}">
              <a16:creationId xmlns:a16="http://schemas.microsoft.com/office/drawing/2014/main" id="{9C4F4C4D-D553-E13A-C7C6-5EBFEDCF7424}"/>
            </a:ext>
          </a:extLst>
        </xdr:cNvPr>
        <xdr:cNvPicPr>
          <a:picLocks noChangeAspect="1"/>
        </xdr:cNvPicPr>
      </xdr:nvPicPr>
      <xdr:blipFill>
        <a:blip xmlns:r="http://schemas.openxmlformats.org/officeDocument/2006/relationships" r:embed="rId1"/>
        <a:stretch>
          <a:fillRect/>
        </a:stretch>
      </xdr:blipFill>
      <xdr:spPr>
        <a:xfrm>
          <a:off x="53579" y="0"/>
          <a:ext cx="10222706" cy="50411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258535</xdr:colOff>
          <xdr:row>8</xdr:row>
          <xdr:rowOff>20410</xdr:rowOff>
        </xdr:from>
        <xdr:to>
          <xdr:col>10</xdr:col>
          <xdr:colOff>2115909</xdr:colOff>
          <xdr:row>36</xdr:row>
          <xdr:rowOff>142874</xdr:rowOff>
        </xdr:to>
        <xdr:pic>
          <xdr:nvPicPr>
            <xdr:cNvPr id="3" name="Image 2">
              <a:extLst>
                <a:ext uri="{FF2B5EF4-FFF2-40B4-BE49-F238E27FC236}">
                  <a16:creationId xmlns:a16="http://schemas.microsoft.com/office/drawing/2014/main" id="{7BD59AAA-667B-1321-1224-CFC3970F007F}"/>
                </a:ext>
              </a:extLst>
            </xdr:cNvPr>
            <xdr:cNvPicPr>
              <a:picLocks noChangeArrowheads="1"/>
              <a:extLst>
                <a:ext uri="{84589F7E-364E-4C9E-8A38-B11213B215E9}">
                  <a14:cameraTool cellRange="Stockage" spid="_x0000_s28084"/>
                </a:ext>
              </a:extLst>
            </xdr:cNvPicPr>
          </xdr:nvPicPr>
          <xdr:blipFill>
            <a:blip xmlns:r="http://schemas.openxmlformats.org/officeDocument/2006/relationships" r:embed="rId2"/>
            <a:srcRect/>
            <a:stretch>
              <a:fillRect/>
            </a:stretch>
          </xdr:blipFill>
          <xdr:spPr bwMode="auto">
            <a:xfrm>
              <a:off x="1442356" y="1592036"/>
              <a:ext cx="9028339" cy="526596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7</xdr:col>
      <xdr:colOff>45184</xdr:colOff>
      <xdr:row>37</xdr:row>
      <xdr:rowOff>8567</xdr:rowOff>
    </xdr:from>
    <xdr:to>
      <xdr:col>7</xdr:col>
      <xdr:colOff>981075</xdr:colOff>
      <xdr:row>37</xdr:row>
      <xdr:rowOff>180973</xdr:rowOff>
    </xdr:to>
    <xdr:pic>
      <xdr:nvPicPr>
        <xdr:cNvPr id="8" name="Image 7">
          <a:extLst>
            <a:ext uri="{FF2B5EF4-FFF2-40B4-BE49-F238E27FC236}">
              <a16:creationId xmlns:a16="http://schemas.microsoft.com/office/drawing/2014/main" id="{58208BF9-B231-379A-72E3-F25EFC7D247A}"/>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4360009" y="6390317"/>
          <a:ext cx="926366" cy="167644"/>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1238251</xdr:colOff>
      <xdr:row>0</xdr:row>
      <xdr:rowOff>102871</xdr:rowOff>
    </xdr:from>
    <xdr:ext cx="7136129" cy="323849"/>
    <xdr:sp macro="" textlink="">
      <xdr:nvSpPr>
        <xdr:cNvPr id="9" name="ZoneTexte 8">
          <a:extLst>
            <a:ext uri="{FF2B5EF4-FFF2-40B4-BE49-F238E27FC236}">
              <a16:creationId xmlns:a16="http://schemas.microsoft.com/office/drawing/2014/main" id="{93E26F47-7424-49B6-C5F5-B749A8E857FD}"/>
            </a:ext>
          </a:extLst>
        </xdr:cNvPr>
        <xdr:cNvSpPr txBox="1"/>
      </xdr:nvSpPr>
      <xdr:spPr>
        <a:xfrm>
          <a:off x="2350771" y="102871"/>
          <a:ext cx="7136129" cy="323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fr-FR" sz="2400"/>
            <a:t>Schémathèque dynamique : PAC SOLAIRE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7556606</xdr:colOff>
      <xdr:row>1</xdr:row>
      <xdr:rowOff>5034557</xdr:rowOff>
    </xdr:to>
    <xdr:pic>
      <xdr:nvPicPr>
        <xdr:cNvPr id="4" name="Image 3">
          <a:extLst>
            <a:ext uri="{FF2B5EF4-FFF2-40B4-BE49-F238E27FC236}">
              <a16:creationId xmlns:a16="http://schemas.microsoft.com/office/drawing/2014/main" id="{1EA77D87-77F4-E816-6A4E-6D434B0E8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8314" y="642938"/>
          <a:ext cx="7556605" cy="5040000"/>
        </a:xfrm>
        <a:prstGeom prst="rect">
          <a:avLst/>
        </a:prstGeom>
      </xdr:spPr>
    </xdr:pic>
    <xdr:clientData/>
  </xdr:twoCellAnchor>
  <xdr:twoCellAnchor editAs="oneCell">
    <xdr:from>
      <xdr:col>1</xdr:col>
      <xdr:colOff>0</xdr:colOff>
      <xdr:row>2</xdr:row>
      <xdr:rowOff>0</xdr:rowOff>
    </xdr:from>
    <xdr:to>
      <xdr:col>1</xdr:col>
      <xdr:colOff>7594742</xdr:colOff>
      <xdr:row>2</xdr:row>
      <xdr:rowOff>5034557</xdr:rowOff>
    </xdr:to>
    <xdr:pic>
      <xdr:nvPicPr>
        <xdr:cNvPr id="8" name="Image 7">
          <a:extLst>
            <a:ext uri="{FF2B5EF4-FFF2-40B4-BE49-F238E27FC236}">
              <a16:creationId xmlns:a16="http://schemas.microsoft.com/office/drawing/2014/main" id="{208D2607-CF74-A3F0-1326-7FB89EC1DB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8313" y="5691188"/>
          <a:ext cx="7594742" cy="5040000"/>
        </a:xfrm>
        <a:prstGeom prst="rect">
          <a:avLst/>
        </a:prstGeom>
      </xdr:spPr>
    </xdr:pic>
    <xdr:clientData/>
  </xdr:twoCellAnchor>
  <xdr:twoCellAnchor editAs="oneCell">
    <xdr:from>
      <xdr:col>1</xdr:col>
      <xdr:colOff>0</xdr:colOff>
      <xdr:row>3</xdr:row>
      <xdr:rowOff>0</xdr:rowOff>
    </xdr:from>
    <xdr:to>
      <xdr:col>1</xdr:col>
      <xdr:colOff>7536444</xdr:colOff>
      <xdr:row>3</xdr:row>
      <xdr:rowOff>5034558</xdr:rowOff>
    </xdr:to>
    <xdr:pic>
      <xdr:nvPicPr>
        <xdr:cNvPr id="12" name="Image 11">
          <a:extLst>
            <a:ext uri="{FF2B5EF4-FFF2-40B4-BE49-F238E27FC236}">
              <a16:creationId xmlns:a16="http://schemas.microsoft.com/office/drawing/2014/main" id="{F4FDE7AA-B1DD-D2E0-AE4F-0646972342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38313" y="10739438"/>
          <a:ext cx="7536444" cy="5040000"/>
        </a:xfrm>
        <a:prstGeom prst="rect">
          <a:avLst/>
        </a:prstGeom>
      </xdr:spPr>
    </xdr:pic>
    <xdr:clientData/>
  </xdr:twoCellAnchor>
  <xdr:twoCellAnchor editAs="oneCell">
    <xdr:from>
      <xdr:col>1</xdr:col>
      <xdr:colOff>1</xdr:colOff>
      <xdr:row>4</xdr:row>
      <xdr:rowOff>0</xdr:rowOff>
    </xdr:from>
    <xdr:to>
      <xdr:col>1</xdr:col>
      <xdr:colOff>7580862</xdr:colOff>
      <xdr:row>4</xdr:row>
      <xdr:rowOff>5040000</xdr:rowOff>
    </xdr:to>
    <xdr:pic>
      <xdr:nvPicPr>
        <xdr:cNvPr id="15" name="Image 14">
          <a:extLst>
            <a:ext uri="{FF2B5EF4-FFF2-40B4-BE49-F238E27FC236}">
              <a16:creationId xmlns:a16="http://schemas.microsoft.com/office/drawing/2014/main" id="{96D65F20-F570-D823-58E0-F335C03AEC6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52601" y="15849600"/>
          <a:ext cx="7580861" cy="5040000"/>
        </a:xfrm>
        <a:prstGeom prst="rect">
          <a:avLst/>
        </a:prstGeom>
      </xdr:spPr>
    </xdr:pic>
    <xdr:clientData/>
  </xdr:twoCellAnchor>
  <xdr:twoCellAnchor editAs="oneCell">
    <xdr:from>
      <xdr:col>1</xdr:col>
      <xdr:colOff>1</xdr:colOff>
      <xdr:row>5</xdr:row>
      <xdr:rowOff>0</xdr:rowOff>
    </xdr:from>
    <xdr:to>
      <xdr:col>1</xdr:col>
      <xdr:colOff>7555844</xdr:colOff>
      <xdr:row>5</xdr:row>
      <xdr:rowOff>5040000</xdr:rowOff>
    </xdr:to>
    <xdr:pic>
      <xdr:nvPicPr>
        <xdr:cNvPr id="17" name="Image 16">
          <a:extLst>
            <a:ext uri="{FF2B5EF4-FFF2-40B4-BE49-F238E27FC236}">
              <a16:creationId xmlns:a16="http://schemas.microsoft.com/office/drawing/2014/main" id="{AF3FA5A9-E988-9D0D-57A6-6268DEDE83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52601" y="20916900"/>
          <a:ext cx="7555843" cy="5040000"/>
        </a:xfrm>
        <a:prstGeom prst="rect">
          <a:avLst/>
        </a:prstGeom>
      </xdr:spPr>
    </xdr:pic>
    <xdr:clientData/>
  </xdr:twoCellAnchor>
  <xdr:twoCellAnchor editAs="oneCell">
    <xdr:from>
      <xdr:col>1</xdr:col>
      <xdr:colOff>0</xdr:colOff>
      <xdr:row>6</xdr:row>
      <xdr:rowOff>0</xdr:rowOff>
    </xdr:from>
    <xdr:to>
      <xdr:col>1</xdr:col>
      <xdr:colOff>7560000</xdr:colOff>
      <xdr:row>6</xdr:row>
      <xdr:rowOff>5040000</xdr:rowOff>
    </xdr:to>
    <xdr:pic>
      <xdr:nvPicPr>
        <xdr:cNvPr id="19" name="Image 18">
          <a:extLst>
            <a:ext uri="{FF2B5EF4-FFF2-40B4-BE49-F238E27FC236}">
              <a16:creationId xmlns:a16="http://schemas.microsoft.com/office/drawing/2014/main" id="{4AF976C8-9BAA-8E31-45E5-B1D07723235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52600" y="25984200"/>
          <a:ext cx="7560000" cy="5040000"/>
        </a:xfrm>
        <a:prstGeom prst="rect">
          <a:avLst/>
        </a:prstGeom>
      </xdr:spPr>
    </xdr:pic>
    <xdr:clientData/>
  </xdr:twoCellAnchor>
  <xdr:twoCellAnchor editAs="oneCell">
    <xdr:from>
      <xdr:col>1</xdr:col>
      <xdr:colOff>0</xdr:colOff>
      <xdr:row>7</xdr:row>
      <xdr:rowOff>0</xdr:rowOff>
    </xdr:from>
    <xdr:to>
      <xdr:col>1</xdr:col>
      <xdr:colOff>7580792</xdr:colOff>
      <xdr:row>7</xdr:row>
      <xdr:rowOff>5040000</xdr:rowOff>
    </xdr:to>
    <xdr:pic>
      <xdr:nvPicPr>
        <xdr:cNvPr id="21" name="Image 20">
          <a:extLst>
            <a:ext uri="{FF2B5EF4-FFF2-40B4-BE49-F238E27FC236}">
              <a16:creationId xmlns:a16="http://schemas.microsoft.com/office/drawing/2014/main" id="{66027E51-E74A-C5C3-092E-8C0777B8082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52600" y="31051500"/>
          <a:ext cx="7580792" cy="5040000"/>
        </a:xfrm>
        <a:prstGeom prst="rect">
          <a:avLst/>
        </a:prstGeom>
      </xdr:spPr>
    </xdr:pic>
    <xdr:clientData/>
  </xdr:twoCellAnchor>
  <xdr:twoCellAnchor editAs="oneCell">
    <xdr:from>
      <xdr:col>1</xdr:col>
      <xdr:colOff>0</xdr:colOff>
      <xdr:row>8</xdr:row>
      <xdr:rowOff>0</xdr:rowOff>
    </xdr:from>
    <xdr:to>
      <xdr:col>1</xdr:col>
      <xdr:colOff>7584992</xdr:colOff>
      <xdr:row>8</xdr:row>
      <xdr:rowOff>5040000</xdr:rowOff>
    </xdr:to>
    <xdr:pic>
      <xdr:nvPicPr>
        <xdr:cNvPr id="23" name="Image 22">
          <a:extLst>
            <a:ext uri="{FF2B5EF4-FFF2-40B4-BE49-F238E27FC236}">
              <a16:creationId xmlns:a16="http://schemas.microsoft.com/office/drawing/2014/main" id="{E8E22EB9-6FFB-1F34-877E-E8A056709FD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752600" y="36118800"/>
          <a:ext cx="7584992" cy="5040000"/>
        </a:xfrm>
        <a:prstGeom prst="rect">
          <a:avLst/>
        </a:prstGeom>
      </xdr:spPr>
    </xdr:pic>
    <xdr:clientData/>
  </xdr:twoCellAnchor>
  <xdr:twoCellAnchor editAs="oneCell">
    <xdr:from>
      <xdr:col>1</xdr:col>
      <xdr:colOff>0</xdr:colOff>
      <xdr:row>9</xdr:row>
      <xdr:rowOff>0</xdr:rowOff>
    </xdr:from>
    <xdr:to>
      <xdr:col>1</xdr:col>
      <xdr:colOff>7566244</xdr:colOff>
      <xdr:row>9</xdr:row>
      <xdr:rowOff>5040000</xdr:rowOff>
    </xdr:to>
    <xdr:pic>
      <xdr:nvPicPr>
        <xdr:cNvPr id="25" name="Image 24">
          <a:extLst>
            <a:ext uri="{FF2B5EF4-FFF2-40B4-BE49-F238E27FC236}">
              <a16:creationId xmlns:a16="http://schemas.microsoft.com/office/drawing/2014/main" id="{99EC9AD0-7F55-9914-653F-CBEC1EB7D92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752600" y="41186100"/>
          <a:ext cx="7566244" cy="504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305DF9-8A78-4458-B3E8-CBBA6DD50D69}" name="TableauTYPE" displayName="TableauTYPE" ref="Q2:Q5" totalsRowShown="0" headerRowDxfId="20" dataDxfId="19">
  <autoFilter ref="Q2:Q5" xr:uid="{55305DF9-8A78-4458-B3E8-CBBA6DD50D69}"/>
  <tableColumns count="1">
    <tableColumn id="1" xr3:uid="{C7F0289E-884B-4596-BE08-3424D94157A4}" name="Type" dataDxfId="18"/>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A706923-891D-4C84-B706-25C761D08C53}" name="PISCINE_3" displayName="PISCINE_3" ref="T21:T24" totalsRowShown="0" headerRowDxfId="9">
  <autoFilter ref="T21:T24" xr:uid="{0A706923-891D-4C84-B706-25C761D08C53}"/>
  <tableColumns count="1">
    <tableColumn id="1" xr3:uid="{19A4ADF7-462A-422E-AB71-667CA957525B}" name="Avec ECS (eau technique)"/>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8775089-B01E-4328-AE0E-B471D5859B44}" name="CHAUFFAGE_1" displayName="CHAUFFAGE_1" ref="U9:U13" totalsRowShown="0" headerRowDxfId="8">
  <autoFilter ref="U9:U13" xr:uid="{D8775089-B01E-4328-AE0E-B471D5859B44}"/>
  <tableColumns count="1">
    <tableColumn id="1" xr3:uid="{D621D82C-32BD-4B15-A3BD-174633637E6B}" name="PAC Seule2"/>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25D8BF3-D458-4A43-B365-36DED481B3C4}" name="CHAUFFAGE_2" displayName="CHAUFFAGE_2" ref="U15:U17" totalsRowShown="0" headerRowDxfId="7">
  <autoFilter ref="U15:U17" xr:uid="{725D8BF3-D458-4A43-B365-36DED481B3C4}"/>
  <tableColumns count="1">
    <tableColumn id="1" xr3:uid="{3A3FE67D-9DD9-4AC6-A5EF-87CB60872AED}" name="PAC + chaudière"/>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7D695C-D396-4245-8929-3EFD74CE9321}" name="CHAUFFAGE" displayName="CHAUFFAGE" ref="U2:U4" totalsRowShown="0" dataDxfId="17">
  <autoFilter ref="U2:U4" xr:uid="{8F7D695C-D396-4245-8929-3EFD74CE9321}"/>
  <tableColumns count="1">
    <tableColumn id="1" xr3:uid="{A43C5C79-454F-4CF0-BD00-45DF4E5238E6}" name="CHAUFFAGE" dataDxfId="16"/>
  </tableColumns>
  <tableStyleInfo name="TableStyleDark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B177E0-E901-487E-A224-9310429E729C}" name="PISCINE" displayName="PISCINE" ref="T2:T5" totalsRowShown="0" dataDxfId="15">
  <autoFilter ref="T2:T5" xr:uid="{1AB177E0-E901-487E-A224-9310429E729C}"/>
  <tableColumns count="1">
    <tableColumn id="1" xr3:uid="{FAD4F729-45AA-4D09-BCB5-ABA0A2E011B4}" name="PISCINE" dataDxfId="14"/>
  </tableColumns>
  <tableStyleInfo name="TableStyleDark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96BBCB-2A2B-4C95-B6C4-7F5C44C981E8}" name="ECS" displayName="ECS" ref="S2:S5" totalsRowShown="0" dataDxfId="13">
  <autoFilter ref="S2:S5" xr:uid="{BD96BBCB-2A2B-4C95-B6C4-7F5C44C981E8}"/>
  <tableColumns count="1">
    <tableColumn id="1" xr3:uid="{20F75A81-0690-4E61-A253-5CD972CCFFA7}" name="ECS" dataDxfId="12"/>
  </tableColumns>
  <tableStyleInfo name="TableStyleDark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E2756A3-B35A-4AE8-B410-6971048CCFF7}" name="ECS_1" displayName="ECS_1" ref="S9:S12" totalsRowShown="0">
  <autoFilter ref="S9:S12" xr:uid="{EE2756A3-B35A-4AE8-B410-6971048CCFF7}"/>
  <tableColumns count="1">
    <tableColumn id="1" xr3:uid="{807F4A39-FA6E-455E-9CF3-0C66251F093E}" name="PAC Seul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70C7013-CC72-455D-9C43-436F29CB6BE4}" name="ECS_2" displayName="ECS_2" ref="S15:S18" totalsRowShown="0">
  <autoFilter ref="S15:S18" xr:uid="{B70C7013-CC72-455D-9C43-436F29CB6BE4}"/>
  <tableColumns count="1">
    <tableColumn id="1" xr3:uid="{1AA00557-2B9D-47CC-BF79-8A3BFD6DB574}" name="PAC + Appoi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4F0A7B6-7B3E-412F-9CCE-72F107D2C91E}" name="ECS_3" displayName="ECS_3" ref="S21:S24" totalsRowShown="0">
  <autoFilter ref="S21:S24" xr:uid="{14F0A7B6-7B3E-412F-9CCE-72F107D2C91E}"/>
  <tableColumns count="1">
    <tableColumn id="1" xr3:uid="{738FFDA3-E283-4BD3-BCBA-584FE36A689D}" name="PAC + Appoint + Eau techniqu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EE40C63-B43A-49BD-8731-F897A2C0AB3E}" name="PISCINE_1" displayName="PISCINE_1" ref="T9:T10" totalsRowShown="0" headerRowDxfId="11">
  <autoFilter ref="T9:T10" xr:uid="{EEE40C63-B43A-49BD-8731-F897A2C0AB3E}"/>
  <tableColumns count="1">
    <tableColumn id="1" xr3:uid="{3946128E-6311-47AF-A8DD-41BD89386DAE}" name="PAS d'ECS"/>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135F6E-CDBF-4B1D-B135-91AC48C24DAF}" name="PISCINE_2" displayName="PISCINE_2" ref="T15:T18" totalsRowShown="0" headerRowDxfId="10">
  <autoFilter ref="T15:T18" xr:uid="{14135F6E-CDBF-4B1D-B135-91AC48C24DAF}"/>
  <tableColumns count="1">
    <tableColumn id="1" xr3:uid="{7E061D4A-7CB8-45FE-B8F8-8A6DFE858F0C}" name="Avec ECS (eau sanitaire)"/>
  </tableColumns>
  <tableStyleInfo name="TableStyleMedium5"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drawing" Target="../drawings/drawing4.xm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printerSettings" Target="../printerSettings/printerSettings4.bin"/><Relationship Id="rId16" Type="http://schemas.openxmlformats.org/officeDocument/2006/relationships/table" Target="../tables/table12.xml"/><Relationship Id="rId1" Type="http://schemas.openxmlformats.org/officeDocument/2006/relationships/printerSettings" Target="../printerSettings/printerSettings3.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4" Type="http://schemas.openxmlformats.org/officeDocument/2006/relationships/vmlDrawing" Target="../drawings/vmlDrawing1.vml"/><Relationship Id="rId9" Type="http://schemas.openxmlformats.org/officeDocument/2006/relationships/table" Target="../tables/table5.xml"/><Relationship Id="rId1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olaire-collectif.fr/ftp/pgiArticle/3/Schematheque_SOCOL_ECS_Collective_Fev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C55C-234B-43DF-AA25-100A2AF86B0B}">
  <sheetPr codeName="Feuil7">
    <tabColor theme="7"/>
  </sheetPr>
  <dimension ref="A1:A19"/>
  <sheetViews>
    <sheetView showGridLines="0" zoomScale="70" zoomScaleNormal="70" workbookViewId="0">
      <selection activeCell="G66" sqref="G66"/>
    </sheetView>
  </sheetViews>
  <sheetFormatPr baseColWidth="10" defaultRowHeight="14.25" x14ac:dyDescent="0.45"/>
  <cols>
    <col min="1" max="1" width="142.265625" customWidth="1"/>
  </cols>
  <sheetData>
    <row r="1" spans="1:1" x14ac:dyDescent="0.45">
      <c r="A1" s="111" t="s">
        <v>48</v>
      </c>
    </row>
    <row r="2" spans="1:1" x14ac:dyDescent="0.45">
      <c r="A2" s="105" t="s">
        <v>49</v>
      </c>
    </row>
    <row r="3" spans="1:1" x14ac:dyDescent="0.45">
      <c r="A3" s="106" t="s">
        <v>50</v>
      </c>
    </row>
    <row r="4" spans="1:1" x14ac:dyDescent="0.45">
      <c r="A4" s="105" t="s">
        <v>49</v>
      </c>
    </row>
    <row r="5" spans="1:1" ht="54" x14ac:dyDescent="0.45">
      <c r="A5" s="107" t="s">
        <v>51</v>
      </c>
    </row>
    <row r="6" spans="1:1" x14ac:dyDescent="0.45">
      <c r="A6" s="105"/>
    </row>
    <row r="7" spans="1:1" ht="54" x14ac:dyDescent="0.45">
      <c r="A7" s="110" t="s">
        <v>52</v>
      </c>
    </row>
    <row r="8" spans="1:1" ht="27" x14ac:dyDescent="0.45">
      <c r="A8" s="113" t="s">
        <v>53</v>
      </c>
    </row>
    <row r="9" spans="1:1" x14ac:dyDescent="0.45">
      <c r="A9" s="114" t="s">
        <v>49</v>
      </c>
    </row>
    <row r="10" spans="1:1" ht="27.75" x14ac:dyDescent="0.45">
      <c r="A10" s="115" t="s">
        <v>54</v>
      </c>
    </row>
    <row r="11" spans="1:1" x14ac:dyDescent="0.45">
      <c r="A11" s="105" t="s">
        <v>49</v>
      </c>
    </row>
    <row r="12" spans="1:1" x14ac:dyDescent="0.45">
      <c r="A12" s="112" t="s">
        <v>55</v>
      </c>
    </row>
    <row r="13" spans="1:1" x14ac:dyDescent="0.45">
      <c r="A13" s="106"/>
    </row>
    <row r="14" spans="1:1" ht="27" x14ac:dyDescent="0.45">
      <c r="A14" s="107" t="s">
        <v>56</v>
      </c>
    </row>
    <row r="15" spans="1:1" x14ac:dyDescent="0.45">
      <c r="A15" s="107"/>
    </row>
    <row r="16" spans="1:1" x14ac:dyDescent="0.45">
      <c r="A16" s="109" t="s">
        <v>58</v>
      </c>
    </row>
    <row r="17" spans="1:1" x14ac:dyDescent="0.45">
      <c r="A17" s="109"/>
    </row>
    <row r="18" spans="1:1" ht="301.5" customHeight="1" x14ac:dyDescent="0.45">
      <c r="A18" s="109"/>
    </row>
    <row r="19" spans="1:1" x14ac:dyDescent="0.45">
      <c r="A19" s="109" t="s">
        <v>57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A0AA-47A0-48A4-80C5-3222BEBC1C9A}">
  <sheetPr codeName="Feuil10">
    <tabColor rgb="FFFFC000"/>
  </sheetPr>
  <dimension ref="A2:J81"/>
  <sheetViews>
    <sheetView topLeftCell="A37" workbookViewId="0">
      <selection activeCell="B85" sqref="B85"/>
    </sheetView>
  </sheetViews>
  <sheetFormatPr baseColWidth="10" defaultRowHeight="14.25" x14ac:dyDescent="0.45"/>
  <sheetData>
    <row r="2" spans="1:3" x14ac:dyDescent="0.45">
      <c r="A2" s="184" t="s">
        <v>197</v>
      </c>
      <c r="B2" s="184"/>
      <c r="C2" s="184"/>
    </row>
    <row r="3" spans="1:3" x14ac:dyDescent="0.45">
      <c r="B3" t="s">
        <v>198</v>
      </c>
    </row>
    <row r="4" spans="1:3" x14ac:dyDescent="0.45">
      <c r="B4" t="s">
        <v>199</v>
      </c>
    </row>
    <row r="6" spans="1:3" x14ac:dyDescent="0.45">
      <c r="A6" s="184" t="s">
        <v>200</v>
      </c>
    </row>
    <row r="7" spans="1:3" x14ac:dyDescent="0.45">
      <c r="B7" t="s">
        <v>201</v>
      </c>
    </row>
    <row r="8" spans="1:3" x14ac:dyDescent="0.45">
      <c r="B8" t="s">
        <v>202</v>
      </c>
    </row>
    <row r="10" spans="1:3" x14ac:dyDescent="0.45">
      <c r="A10" s="184" t="s">
        <v>203</v>
      </c>
    </row>
    <row r="11" spans="1:3" x14ac:dyDescent="0.45">
      <c r="B11" t="s">
        <v>198</v>
      </c>
    </row>
    <row r="12" spans="1:3" x14ac:dyDescent="0.45">
      <c r="B12" t="s">
        <v>204</v>
      </c>
    </row>
    <row r="14" spans="1:3" x14ac:dyDescent="0.45">
      <c r="A14" s="184" t="s">
        <v>205</v>
      </c>
    </row>
    <row r="60" spans="1:10" ht="14.65" thickBot="1" x14ac:dyDescent="0.5"/>
    <row r="61" spans="1:10" x14ac:dyDescent="0.45">
      <c r="A61" s="185" t="s">
        <v>206</v>
      </c>
      <c r="B61" s="186" t="s">
        <v>207</v>
      </c>
      <c r="C61" s="186"/>
      <c r="D61" s="186"/>
      <c r="H61" s="249" t="s">
        <v>208</v>
      </c>
      <c r="I61" s="250"/>
      <c r="J61" s="187" t="s">
        <v>209</v>
      </c>
    </row>
    <row r="62" spans="1:10" ht="14.65" thickBot="1" x14ac:dyDescent="0.5">
      <c r="A62" s="188" t="s">
        <v>210</v>
      </c>
      <c r="H62" s="249" t="s">
        <v>211</v>
      </c>
      <c r="I62" s="250"/>
      <c r="J62" s="187" t="s">
        <v>212</v>
      </c>
    </row>
    <row r="63" spans="1:10" x14ac:dyDescent="0.45">
      <c r="A63" s="189"/>
      <c r="B63" s="190" t="s">
        <v>213</v>
      </c>
      <c r="C63" s="191" t="s">
        <v>214</v>
      </c>
      <c r="D63" s="191"/>
      <c r="H63" s="249" t="s">
        <v>215</v>
      </c>
      <c r="I63" s="250"/>
      <c r="J63" s="187" t="s">
        <v>216</v>
      </c>
    </row>
    <row r="64" spans="1:10" ht="14.65" thickBot="1" x14ac:dyDescent="0.5">
      <c r="A64" s="189"/>
      <c r="B64" s="192" t="s">
        <v>212</v>
      </c>
      <c r="H64" s="249" t="s">
        <v>217</v>
      </c>
      <c r="I64" s="250"/>
      <c r="J64" s="187" t="s">
        <v>218</v>
      </c>
    </row>
    <row r="65" spans="1:10" x14ac:dyDescent="0.45">
      <c r="A65" s="189"/>
      <c r="B65" s="192" t="s">
        <v>209</v>
      </c>
      <c r="C65" s="193" t="s">
        <v>219</v>
      </c>
      <c r="D65" s="194" t="s">
        <v>220</v>
      </c>
      <c r="E65" s="194"/>
      <c r="F65" s="194"/>
      <c r="H65" s="249" t="s">
        <v>221</v>
      </c>
      <c r="I65" s="250"/>
      <c r="J65" s="187" t="s">
        <v>221</v>
      </c>
    </row>
    <row r="66" spans="1:10" x14ac:dyDescent="0.45">
      <c r="A66" s="189"/>
      <c r="B66" s="192" t="s">
        <v>218</v>
      </c>
      <c r="C66" s="195" t="s">
        <v>216</v>
      </c>
      <c r="H66" s="249" t="s">
        <v>222</v>
      </c>
      <c r="I66" s="250"/>
      <c r="J66" s="187" t="s">
        <v>223</v>
      </c>
    </row>
    <row r="67" spans="1:10" ht="14.65" thickBot="1" x14ac:dyDescent="0.5">
      <c r="A67" s="196"/>
      <c r="B67" s="197"/>
      <c r="C67" s="198"/>
      <c r="H67" s="249" t="s">
        <v>224</v>
      </c>
      <c r="I67" s="250"/>
      <c r="J67" s="187" t="s">
        <v>225</v>
      </c>
    </row>
    <row r="68" spans="1:10" x14ac:dyDescent="0.45">
      <c r="C68" s="199"/>
      <c r="H68" s="249" t="s">
        <v>226</v>
      </c>
      <c r="I68" s="250"/>
      <c r="J68" s="187" t="s">
        <v>227</v>
      </c>
    </row>
    <row r="69" spans="1:10" x14ac:dyDescent="0.45">
      <c r="A69" s="200" t="s">
        <v>228</v>
      </c>
      <c r="B69" t="s">
        <v>229</v>
      </c>
      <c r="H69" s="201"/>
    </row>
    <row r="70" spans="1:10" x14ac:dyDescent="0.45">
      <c r="A70" s="200" t="s">
        <v>230</v>
      </c>
      <c r="B70" t="s">
        <v>231</v>
      </c>
      <c r="H70" s="201"/>
    </row>
    <row r="71" spans="1:10" x14ac:dyDescent="0.45">
      <c r="A71" s="200" t="s">
        <v>232</v>
      </c>
      <c r="B71" t="s">
        <v>233</v>
      </c>
    </row>
    <row r="72" spans="1:10" x14ac:dyDescent="0.45">
      <c r="A72" s="200" t="s">
        <v>234</v>
      </c>
      <c r="B72" t="s">
        <v>235</v>
      </c>
    </row>
    <row r="73" spans="1:10" x14ac:dyDescent="0.45">
      <c r="A73" s="200" t="s">
        <v>236</v>
      </c>
      <c r="B73" t="s">
        <v>237</v>
      </c>
    </row>
    <row r="74" spans="1:10" x14ac:dyDescent="0.45">
      <c r="A74" s="200" t="s">
        <v>238</v>
      </c>
      <c r="B74" t="s">
        <v>239</v>
      </c>
    </row>
    <row r="75" spans="1:10" x14ac:dyDescent="0.45">
      <c r="A75" s="200" t="s">
        <v>240</v>
      </c>
      <c r="B75" t="s">
        <v>241</v>
      </c>
    </row>
    <row r="76" spans="1:10" x14ac:dyDescent="0.45">
      <c r="A76" s="200" t="s">
        <v>242</v>
      </c>
      <c r="B76" t="s">
        <v>243</v>
      </c>
    </row>
    <row r="78" spans="1:10" x14ac:dyDescent="0.45">
      <c r="A78" s="202" t="s">
        <v>175</v>
      </c>
      <c r="B78" s="202"/>
    </row>
    <row r="79" spans="1:10" x14ac:dyDescent="0.45">
      <c r="A79" s="202" t="s">
        <v>178</v>
      </c>
    </row>
    <row r="80" spans="1:10" x14ac:dyDescent="0.45">
      <c r="A80" s="203" t="s">
        <v>179</v>
      </c>
    </row>
    <row r="81" spans="1:1" x14ac:dyDescent="0.45">
      <c r="A81" s="203" t="s">
        <v>244</v>
      </c>
    </row>
  </sheetData>
  <mergeCells count="8">
    <mergeCell ref="H67:I67"/>
    <mergeCell ref="H68:I68"/>
    <mergeCell ref="H61:I61"/>
    <mergeCell ref="H62:I62"/>
    <mergeCell ref="H63:I63"/>
    <mergeCell ref="H64:I64"/>
    <mergeCell ref="H65:I65"/>
    <mergeCell ref="H66:I6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49E8-C1C0-43E0-910C-33EE04F7F12F}">
  <sheetPr codeName="Feuil8">
    <tabColor theme="5"/>
  </sheetPr>
  <dimension ref="A1:L35"/>
  <sheetViews>
    <sheetView showGridLines="0" zoomScale="90" zoomScaleNormal="90" workbookViewId="0">
      <selection activeCell="A25" sqref="A25"/>
    </sheetView>
  </sheetViews>
  <sheetFormatPr baseColWidth="10" defaultRowHeight="14.25" x14ac:dyDescent="0.45"/>
  <cols>
    <col min="1" max="1" width="124.86328125" customWidth="1"/>
    <col min="2" max="2" width="1" style="125" customWidth="1"/>
    <col min="3" max="3" width="96" customWidth="1"/>
    <col min="4" max="4" width="0.86328125" style="125" customWidth="1"/>
    <col min="5" max="5" width="92.73046875" customWidth="1"/>
    <col min="6" max="6" width="0.86328125" style="125" customWidth="1"/>
    <col min="7" max="7" width="89.1328125" customWidth="1"/>
    <col min="8" max="8" width="1.1328125" style="125" customWidth="1"/>
    <col min="9" max="9" width="92.86328125" customWidth="1"/>
    <col min="10" max="10" width="1.1328125" style="125" customWidth="1"/>
    <col min="11" max="11" width="93.1328125" customWidth="1"/>
  </cols>
  <sheetData>
    <row r="1" spans="1:12" s="117" customFormat="1" ht="18" customHeight="1" x14ac:dyDescent="0.55000000000000004">
      <c r="A1" s="118" t="s">
        <v>59</v>
      </c>
      <c r="B1" s="124"/>
      <c r="C1" s="116" t="s">
        <v>73</v>
      </c>
      <c r="D1" s="126" t="s">
        <v>49</v>
      </c>
      <c r="E1" s="128" t="s">
        <v>83</v>
      </c>
      <c r="F1" s="124"/>
      <c r="G1" s="128" t="s">
        <v>101</v>
      </c>
      <c r="H1" s="124"/>
      <c r="I1" s="116" t="s">
        <v>113</v>
      </c>
      <c r="J1" s="125"/>
      <c r="K1" s="144" t="s">
        <v>123</v>
      </c>
      <c r="L1" s="144"/>
    </row>
    <row r="2" spans="1:12" s="117" customFormat="1" ht="13.5" customHeight="1" x14ac:dyDescent="0.55000000000000004">
      <c r="A2" s="105" t="s">
        <v>49</v>
      </c>
      <c r="B2" s="124"/>
      <c r="C2" s="107" t="s">
        <v>74</v>
      </c>
      <c r="D2" s="125"/>
      <c r="E2" s="129" t="s">
        <v>84</v>
      </c>
      <c r="F2" s="124"/>
      <c r="G2" s="135" t="s">
        <v>102</v>
      </c>
      <c r="H2" s="124"/>
      <c r="I2" s="135" t="s">
        <v>114</v>
      </c>
      <c r="J2" s="125"/>
      <c r="K2" s="135" t="s">
        <v>114</v>
      </c>
      <c r="L2"/>
    </row>
    <row r="3" spans="1:12" s="117" customFormat="1" ht="13.5" customHeight="1" x14ac:dyDescent="0.55000000000000004">
      <c r="A3" s="105" t="s">
        <v>49</v>
      </c>
      <c r="B3" s="124"/>
      <c r="D3" s="125"/>
      <c r="E3" s="108" t="s">
        <v>86</v>
      </c>
      <c r="F3" s="124"/>
      <c r="G3" s="135" t="s">
        <v>103</v>
      </c>
      <c r="H3" s="124"/>
      <c r="I3" s="135" t="s">
        <v>103</v>
      </c>
      <c r="J3" s="125"/>
      <c r="K3"/>
    </row>
    <row r="4" spans="1:12" ht="15" x14ac:dyDescent="0.45">
      <c r="A4" s="116" t="s">
        <v>60</v>
      </c>
      <c r="E4" s="129" t="s">
        <v>87</v>
      </c>
      <c r="G4" s="139" t="s">
        <v>104</v>
      </c>
      <c r="I4" s="135" t="s">
        <v>115</v>
      </c>
    </row>
    <row r="5" spans="1:12" ht="15.75" x14ac:dyDescent="0.5">
      <c r="A5" s="105" t="s">
        <v>49</v>
      </c>
      <c r="E5" s="131" t="s">
        <v>86</v>
      </c>
      <c r="I5" s="135" t="s">
        <v>118</v>
      </c>
    </row>
    <row r="6" spans="1:12" ht="13.35" customHeight="1" x14ac:dyDescent="0.45">
      <c r="A6" s="107" t="s">
        <v>61</v>
      </c>
      <c r="E6" s="130" t="s">
        <v>85</v>
      </c>
      <c r="I6" s="143" t="s">
        <v>117</v>
      </c>
      <c r="J6" s="132" t="s">
        <v>49</v>
      </c>
      <c r="K6" s="108"/>
    </row>
    <row r="7" spans="1:12" ht="15" x14ac:dyDescent="0.45">
      <c r="A7" s="119" t="s">
        <v>65</v>
      </c>
      <c r="I7" s="142" t="s">
        <v>116</v>
      </c>
    </row>
    <row r="8" spans="1:12" ht="15.4" x14ac:dyDescent="0.45">
      <c r="A8" s="119" t="s">
        <v>66</v>
      </c>
      <c r="I8" s="133" t="s">
        <v>119</v>
      </c>
    </row>
    <row r="9" spans="1:12" x14ac:dyDescent="0.45">
      <c r="A9" s="105" t="s">
        <v>49</v>
      </c>
    </row>
    <row r="10" spans="1:12" ht="27" x14ac:dyDescent="0.45">
      <c r="A10" s="107" t="s">
        <v>62</v>
      </c>
    </row>
    <row r="11" spans="1:12" x14ac:dyDescent="0.45">
      <c r="A11" s="105" t="s">
        <v>49</v>
      </c>
    </row>
    <row r="12" spans="1:12" x14ac:dyDescent="0.45">
      <c r="A12" s="120" t="s">
        <v>63</v>
      </c>
    </row>
    <row r="13" spans="1:12" x14ac:dyDescent="0.45">
      <c r="A13" s="119"/>
    </row>
    <row r="14" spans="1:12" ht="43.15" x14ac:dyDescent="0.45">
      <c r="A14" s="122" t="s">
        <v>71</v>
      </c>
    </row>
    <row r="15" spans="1:12" ht="18.75" x14ac:dyDescent="0.45">
      <c r="A15" s="119" t="s">
        <v>72</v>
      </c>
      <c r="C15" s="123" t="s">
        <v>79</v>
      </c>
      <c r="E15" s="134" t="s">
        <v>88</v>
      </c>
      <c r="G15" s="140" t="s">
        <v>105</v>
      </c>
    </row>
    <row r="16" spans="1:12" ht="15" x14ac:dyDescent="0.45">
      <c r="A16" s="105" t="s">
        <v>49</v>
      </c>
      <c r="C16" s="105" t="s">
        <v>49</v>
      </c>
      <c r="E16" s="108" t="s">
        <v>49</v>
      </c>
      <c r="G16" s="108" t="s">
        <v>49</v>
      </c>
    </row>
    <row r="17" spans="1:12" ht="58.15" customHeight="1" x14ac:dyDescent="0.45">
      <c r="A17" s="120" t="s">
        <v>64</v>
      </c>
      <c r="C17" s="107" t="s">
        <v>75</v>
      </c>
      <c r="E17" s="134" t="s">
        <v>89</v>
      </c>
      <c r="G17" s="135" t="s">
        <v>75</v>
      </c>
      <c r="K17" s="134" t="s">
        <v>124</v>
      </c>
    </row>
    <row r="18" spans="1:12" ht="18.75" x14ac:dyDescent="0.45">
      <c r="A18" s="105" t="s">
        <v>49</v>
      </c>
      <c r="C18" s="105" t="s">
        <v>49</v>
      </c>
      <c r="E18" s="134" t="s">
        <v>90</v>
      </c>
      <c r="G18" s="108" t="s">
        <v>49</v>
      </c>
      <c r="I18" s="140" t="s">
        <v>120</v>
      </c>
      <c r="K18" s="108" t="s">
        <v>49</v>
      </c>
    </row>
    <row r="19" spans="1:12" ht="45" x14ac:dyDescent="0.45">
      <c r="A19" s="121" t="s">
        <v>67</v>
      </c>
      <c r="C19" s="107" t="s">
        <v>76</v>
      </c>
      <c r="E19" s="108" t="s">
        <v>49</v>
      </c>
      <c r="G19" s="135" t="s">
        <v>106</v>
      </c>
      <c r="I19" s="108" t="s">
        <v>49</v>
      </c>
      <c r="K19" s="135" t="s">
        <v>75</v>
      </c>
    </row>
    <row r="20" spans="1:12" ht="47.25" x14ac:dyDescent="0.45">
      <c r="A20" s="105" t="s">
        <v>49</v>
      </c>
      <c r="C20" s="105" t="s">
        <v>49</v>
      </c>
      <c r="E20" s="134" t="s">
        <v>91</v>
      </c>
      <c r="G20" s="108" t="s">
        <v>49</v>
      </c>
      <c r="I20" s="135" t="s">
        <v>121</v>
      </c>
      <c r="K20" s="108" t="s">
        <v>49</v>
      </c>
    </row>
    <row r="21" spans="1:12" ht="30" x14ac:dyDescent="0.45">
      <c r="A21" s="120" t="s">
        <v>68</v>
      </c>
      <c r="C21" s="107" t="s">
        <v>77</v>
      </c>
      <c r="E21" s="135" t="s">
        <v>92</v>
      </c>
      <c r="G21" s="135" t="s">
        <v>77</v>
      </c>
      <c r="I21" s="108" t="s">
        <v>49</v>
      </c>
      <c r="K21" s="135" t="s">
        <v>76</v>
      </c>
    </row>
    <row r="22" spans="1:12" ht="18" x14ac:dyDescent="0.45">
      <c r="A22" s="119" t="s">
        <v>69</v>
      </c>
      <c r="C22" s="105" t="s">
        <v>49</v>
      </c>
      <c r="E22" s="108" t="s">
        <v>49</v>
      </c>
      <c r="G22" s="135" t="s">
        <v>107</v>
      </c>
      <c r="I22" s="135" t="s">
        <v>122</v>
      </c>
      <c r="K22" s="108" t="s">
        <v>49</v>
      </c>
    </row>
    <row r="23" spans="1:12" ht="30.4" customHeight="1" x14ac:dyDescent="0.45">
      <c r="A23" s="119" t="s">
        <v>70</v>
      </c>
      <c r="C23" s="107" t="s">
        <v>80</v>
      </c>
      <c r="E23" s="136" t="s">
        <v>93</v>
      </c>
      <c r="F23" s="138"/>
      <c r="G23" s="108" t="s">
        <v>49</v>
      </c>
      <c r="K23" s="135" t="s">
        <v>77</v>
      </c>
    </row>
    <row r="24" spans="1:12" ht="15.4" customHeight="1" x14ac:dyDescent="0.45">
      <c r="C24" s="105" t="s">
        <v>49</v>
      </c>
      <c r="E24" s="137" t="s">
        <v>95</v>
      </c>
      <c r="F24" s="251"/>
      <c r="G24" s="108" t="s">
        <v>111</v>
      </c>
      <c r="H24" s="132"/>
      <c r="K24" s="108" t="s">
        <v>49</v>
      </c>
    </row>
    <row r="25" spans="1:12" ht="18" x14ac:dyDescent="0.45">
      <c r="C25" s="105" t="s">
        <v>82</v>
      </c>
      <c r="D25" s="127"/>
      <c r="E25" s="136" t="s">
        <v>49</v>
      </c>
      <c r="F25" s="251"/>
      <c r="G25" s="108" t="s">
        <v>49</v>
      </c>
      <c r="K25" s="135" t="s">
        <v>107</v>
      </c>
    </row>
    <row r="26" spans="1:12" ht="18.75" x14ac:dyDescent="0.45">
      <c r="C26" s="105" t="s">
        <v>49</v>
      </c>
      <c r="E26" s="136" t="s">
        <v>94</v>
      </c>
      <c r="F26" s="251"/>
      <c r="G26" s="140" t="s">
        <v>108</v>
      </c>
      <c r="K26" s="108" t="s">
        <v>49</v>
      </c>
    </row>
    <row r="27" spans="1:12" ht="16.350000000000001" customHeight="1" x14ac:dyDescent="0.45">
      <c r="C27" s="123" t="s">
        <v>81</v>
      </c>
      <c r="E27" s="136" t="s">
        <v>97</v>
      </c>
      <c r="G27" s="108" t="s">
        <v>49</v>
      </c>
      <c r="K27" s="108" t="s">
        <v>126</v>
      </c>
      <c r="L27" s="108"/>
    </row>
    <row r="28" spans="1:12" ht="15" x14ac:dyDescent="0.45">
      <c r="C28" s="105" t="s">
        <v>49</v>
      </c>
      <c r="E28" s="108" t="s">
        <v>96</v>
      </c>
      <c r="G28" s="135" t="s">
        <v>78</v>
      </c>
      <c r="K28" s="108" t="s">
        <v>49</v>
      </c>
    </row>
    <row r="29" spans="1:12" ht="15" x14ac:dyDescent="0.45">
      <c r="C29" s="107" t="s">
        <v>78</v>
      </c>
      <c r="E29" s="108" t="s">
        <v>98</v>
      </c>
      <c r="G29" s="108" t="s">
        <v>49</v>
      </c>
      <c r="K29" s="134" t="s">
        <v>125</v>
      </c>
    </row>
    <row r="30" spans="1:12" ht="15" x14ac:dyDescent="0.45">
      <c r="E30" s="108" t="s">
        <v>99</v>
      </c>
      <c r="G30" s="108" t="s">
        <v>49</v>
      </c>
      <c r="K30" s="108" t="s">
        <v>49</v>
      </c>
    </row>
    <row r="31" spans="1:12" ht="33" x14ac:dyDescent="0.45">
      <c r="E31" s="108" t="s">
        <v>100</v>
      </c>
      <c r="G31" s="135" t="s">
        <v>109</v>
      </c>
      <c r="K31" s="135" t="s">
        <v>78</v>
      </c>
    </row>
    <row r="32" spans="1:12" ht="15" x14ac:dyDescent="0.45">
      <c r="G32" s="108" t="s">
        <v>49</v>
      </c>
    </row>
    <row r="33" spans="7:8" ht="15" x14ac:dyDescent="0.45">
      <c r="G33" s="108" t="s">
        <v>112</v>
      </c>
      <c r="H33" s="132"/>
    </row>
    <row r="34" spans="7:8" ht="15" x14ac:dyDescent="0.45">
      <c r="G34" s="108" t="s">
        <v>49</v>
      </c>
    </row>
    <row r="35" spans="7:8" ht="30" x14ac:dyDescent="0.45">
      <c r="G35" s="141" t="s">
        <v>110</v>
      </c>
    </row>
  </sheetData>
  <mergeCells count="1">
    <mergeCell ref="F24:F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A035-F180-44A4-A870-F08174452F43}">
  <sheetPr codeName="Feuil1">
    <tabColor rgb="FFFF0000"/>
  </sheetPr>
  <dimension ref="A1:Y76"/>
  <sheetViews>
    <sheetView showGridLines="0" tabSelected="1" showRuler="0" zoomScale="70" zoomScaleNormal="70" workbookViewId="0">
      <selection activeCell="G7" sqref="G7:H7"/>
    </sheetView>
  </sheetViews>
  <sheetFormatPr baseColWidth="10" defaultRowHeight="14.25" x14ac:dyDescent="0.45"/>
  <cols>
    <col min="1" max="1" width="1.86328125" customWidth="1"/>
    <col min="2" max="2" width="3.86328125" customWidth="1"/>
    <col min="3" max="3" width="10.73046875" customWidth="1"/>
    <col min="4" max="4" width="24.265625" customWidth="1"/>
    <col min="5" max="5" width="1.86328125" customWidth="1"/>
    <col min="6" max="6" width="1.796875" customWidth="1"/>
    <col min="7" max="7" width="24.86328125" customWidth="1"/>
    <col min="8" max="8" width="41.73046875" customWidth="1"/>
    <col min="9" max="9" width="1.86328125" customWidth="1"/>
    <col min="10" max="10" width="3.86328125" customWidth="1"/>
    <col min="11" max="11" width="43.73046875" customWidth="1"/>
    <col min="12" max="13" width="1.86328125" customWidth="1"/>
    <col min="14" max="14" width="15.3984375" hidden="1" customWidth="1"/>
    <col min="15" max="15" width="16.1328125" hidden="1" customWidth="1"/>
    <col min="16" max="16" width="7.73046875" hidden="1" customWidth="1"/>
    <col min="17" max="17" width="19.73046875" style="205" hidden="1" customWidth="1"/>
    <col min="18" max="18" width="14" hidden="1" customWidth="1"/>
    <col min="19" max="21" width="51" hidden="1" customWidth="1"/>
    <col min="22" max="22" width="22.59765625" hidden="1" customWidth="1"/>
    <col min="23" max="24" width="5" customWidth="1"/>
  </cols>
  <sheetData>
    <row r="1" spans="1:23" ht="14.65" thickTop="1" x14ac:dyDescent="0.45">
      <c r="A1" s="3"/>
      <c r="B1" s="4"/>
      <c r="C1" s="4"/>
      <c r="D1" s="4"/>
      <c r="E1" s="4"/>
      <c r="F1" s="4"/>
      <c r="G1" s="4"/>
      <c r="H1" s="4"/>
      <c r="I1" s="4"/>
      <c r="J1" s="4"/>
      <c r="K1" s="4"/>
      <c r="L1" s="5"/>
      <c r="Q1" s="205" t="e">
        <f>MATCH(#REF!,TableauTYPE[],0)</f>
        <v>#REF!</v>
      </c>
      <c r="S1" s="205" t="e">
        <f>MATCH($G$7,ECS[],0)</f>
        <v>#N/A</v>
      </c>
      <c r="T1" s="205" t="e">
        <f>MATCH($G$7,PISCINE[],0)</f>
        <v>#N/A</v>
      </c>
      <c r="U1" s="205" t="e">
        <f>MATCH($G$7,CHAUFFAGE[],0)</f>
        <v>#N/A</v>
      </c>
    </row>
    <row r="2" spans="1:23" x14ac:dyDescent="0.45">
      <c r="A2" s="6"/>
      <c r="L2" s="7"/>
      <c r="Q2" s="205" t="s">
        <v>248</v>
      </c>
      <c r="S2" t="s">
        <v>221</v>
      </c>
      <c r="T2" t="s">
        <v>245</v>
      </c>
      <c r="U2" t="s">
        <v>246</v>
      </c>
    </row>
    <row r="3" spans="1:23" x14ac:dyDescent="0.45">
      <c r="A3" s="6"/>
      <c r="L3" s="7"/>
      <c r="Q3" s="213" t="s">
        <v>221</v>
      </c>
      <c r="S3" s="213" t="s">
        <v>253</v>
      </c>
      <c r="T3" s="213" t="s">
        <v>247</v>
      </c>
      <c r="U3" s="213" t="s">
        <v>253</v>
      </c>
    </row>
    <row r="4" spans="1:23" s="2" customFormat="1" ht="21" x14ac:dyDescent="0.65">
      <c r="A4" s="8"/>
      <c r="B4" s="255" t="s">
        <v>259</v>
      </c>
      <c r="C4" s="256"/>
      <c r="D4" s="257"/>
      <c r="E4" s="9"/>
      <c r="F4" s="238" t="s">
        <v>268</v>
      </c>
      <c r="G4" s="239"/>
      <c r="H4" s="240"/>
      <c r="I4" s="10"/>
      <c r="J4" s="245"/>
      <c r="L4" s="11"/>
      <c r="Q4" s="213" t="s">
        <v>245</v>
      </c>
      <c r="R4"/>
      <c r="S4" s="213" t="s">
        <v>254</v>
      </c>
      <c r="T4" s="213" t="s">
        <v>256</v>
      </c>
      <c r="U4" s="213" t="s">
        <v>258</v>
      </c>
      <c r="V4"/>
    </row>
    <row r="5" spans="1:23" ht="15.75" customHeight="1" x14ac:dyDescent="0.55000000000000004">
      <c r="A5" s="12"/>
      <c r="B5" s="233"/>
      <c r="C5" s="260" t="s">
        <v>221</v>
      </c>
      <c r="D5" s="261"/>
      <c r="E5" s="14"/>
      <c r="F5" s="15"/>
      <c r="H5" s="241"/>
      <c r="I5" s="15"/>
      <c r="J5" s="13"/>
      <c r="K5" s="246"/>
      <c r="L5" s="7"/>
      <c r="Q5" s="214" t="s">
        <v>246</v>
      </c>
      <c r="R5" s="2"/>
      <c r="S5" s="213" t="s">
        <v>255</v>
      </c>
      <c r="T5" s="213" t="s">
        <v>257</v>
      </c>
      <c r="U5" s="213"/>
    </row>
    <row r="6" spans="1:23" ht="4.5" customHeight="1" thickBot="1" x14ac:dyDescent="0.5">
      <c r="A6" s="12"/>
      <c r="B6" s="234"/>
      <c r="C6" s="235"/>
      <c r="D6" s="236"/>
      <c r="E6" s="14"/>
      <c r="F6" s="15"/>
      <c r="I6" s="15"/>
      <c r="J6" s="13"/>
      <c r="L6" s="7"/>
      <c r="U6" s="213"/>
    </row>
    <row r="7" spans="1:23" ht="21" x14ac:dyDescent="0.65">
      <c r="A7" s="12"/>
      <c r="B7" s="252" t="s">
        <v>260</v>
      </c>
      <c r="C7" s="253"/>
      <c r="D7" s="254"/>
      <c r="E7" s="9"/>
      <c r="F7" s="15"/>
      <c r="G7" s="262" t="s">
        <v>266</v>
      </c>
      <c r="H7" s="263"/>
      <c r="I7" s="15"/>
      <c r="K7" s="101" t="s">
        <v>47</v>
      </c>
      <c r="L7" s="7"/>
      <c r="U7" s="213"/>
    </row>
    <row r="8" spans="1:23" ht="18.75" customHeight="1" thickBot="1" x14ac:dyDescent="0.6">
      <c r="A8" s="12"/>
      <c r="B8" s="237"/>
      <c r="C8" s="258" t="s">
        <v>254</v>
      </c>
      <c r="D8" s="259"/>
      <c r="E8" s="14"/>
      <c r="F8" s="242"/>
      <c r="G8" s="243"/>
      <c r="H8" s="244"/>
      <c r="I8" s="15"/>
      <c r="J8" s="13"/>
      <c r="K8" s="248" t="s">
        <v>304</v>
      </c>
      <c r="L8" s="7"/>
    </row>
    <row r="9" spans="1:23" x14ac:dyDescent="0.45">
      <c r="A9" s="6"/>
      <c r="K9" s="103"/>
      <c r="L9" s="7"/>
      <c r="N9" s="99"/>
      <c r="P9" s="104"/>
      <c r="S9" t="s">
        <v>253</v>
      </c>
      <c r="T9" s="222" t="s">
        <v>269</v>
      </c>
      <c r="U9" s="225" t="s">
        <v>272</v>
      </c>
      <c r="W9" s="205"/>
    </row>
    <row r="10" spans="1:23" x14ac:dyDescent="0.45">
      <c r="A10" s="6"/>
      <c r="L10" s="7"/>
      <c r="N10" s="99"/>
      <c r="P10" s="104"/>
      <c r="S10" t="s">
        <v>261</v>
      </c>
      <c r="T10" t="s">
        <v>270</v>
      </c>
      <c r="U10" t="s">
        <v>271</v>
      </c>
    </row>
    <row r="11" spans="1:23" x14ac:dyDescent="0.45">
      <c r="A11" s="6"/>
      <c r="L11" s="7"/>
      <c r="N11" s="99"/>
      <c r="S11" t="s">
        <v>262</v>
      </c>
      <c r="U11" t="s">
        <v>273</v>
      </c>
    </row>
    <row r="12" spans="1:23" x14ac:dyDescent="0.45">
      <c r="A12" s="6"/>
      <c r="L12" s="7"/>
      <c r="N12" s="99"/>
      <c r="S12" t="s">
        <v>263</v>
      </c>
      <c r="U12" t="s">
        <v>274</v>
      </c>
    </row>
    <row r="13" spans="1:23" x14ac:dyDescent="0.45">
      <c r="A13" s="6"/>
      <c r="L13" s="7"/>
      <c r="N13" s="99"/>
      <c r="U13" t="s">
        <v>275</v>
      </c>
      <c r="V13" s="213"/>
    </row>
    <row r="14" spans="1:23" x14ac:dyDescent="0.45">
      <c r="A14" s="6"/>
      <c r="L14" s="7"/>
      <c r="V14" s="205"/>
    </row>
    <row r="15" spans="1:23" x14ac:dyDescent="0.45">
      <c r="A15" s="6"/>
      <c r="L15" s="7"/>
      <c r="S15" t="s">
        <v>254</v>
      </c>
      <c r="T15" s="223" t="s">
        <v>256</v>
      </c>
      <c r="U15" s="226" t="s">
        <v>276</v>
      </c>
    </row>
    <row r="16" spans="1:23" x14ac:dyDescent="0.45">
      <c r="A16" s="6"/>
      <c r="L16" s="7"/>
      <c r="S16" t="s">
        <v>264</v>
      </c>
      <c r="T16" t="s">
        <v>264</v>
      </c>
      <c r="U16" t="s">
        <v>271</v>
      </c>
    </row>
    <row r="17" spans="1:22" x14ac:dyDescent="0.45">
      <c r="A17" s="6"/>
      <c r="L17" s="7"/>
      <c r="O17" s="100"/>
      <c r="S17" t="s">
        <v>265</v>
      </c>
      <c r="T17" t="s">
        <v>265</v>
      </c>
      <c r="U17" t="s">
        <v>277</v>
      </c>
    </row>
    <row r="18" spans="1:22" x14ac:dyDescent="0.45">
      <c r="A18" s="6"/>
      <c r="L18" s="7"/>
      <c r="S18" t="s">
        <v>266</v>
      </c>
      <c r="T18" t="s">
        <v>266</v>
      </c>
      <c r="V18" s="213"/>
    </row>
    <row r="19" spans="1:22" x14ac:dyDescent="0.45">
      <c r="A19" s="6"/>
      <c r="L19" s="7"/>
    </row>
    <row r="20" spans="1:22" x14ac:dyDescent="0.45">
      <c r="A20" s="6"/>
      <c r="L20" s="7"/>
    </row>
    <row r="21" spans="1:22" x14ac:dyDescent="0.45">
      <c r="A21" s="6"/>
      <c r="L21" s="7"/>
      <c r="S21" t="s">
        <v>267</v>
      </c>
      <c r="T21" s="224" t="s">
        <v>257</v>
      </c>
    </row>
    <row r="22" spans="1:22" x14ac:dyDescent="0.45">
      <c r="A22" s="6"/>
      <c r="L22" s="7"/>
      <c r="O22" s="99"/>
      <c r="S22" t="s">
        <v>264</v>
      </c>
      <c r="T22" t="s">
        <v>264</v>
      </c>
    </row>
    <row r="23" spans="1:22" x14ac:dyDescent="0.45">
      <c r="A23" s="6"/>
      <c r="L23" s="7"/>
      <c r="S23" t="s">
        <v>265</v>
      </c>
      <c r="T23" t="s">
        <v>265</v>
      </c>
    </row>
    <row r="24" spans="1:22" ht="14.65" x14ac:dyDescent="0.45">
      <c r="A24" s="6"/>
      <c r="L24" s="7"/>
      <c r="O24" s="102"/>
      <c r="S24" t="s">
        <v>266</v>
      </c>
      <c r="T24" t="s">
        <v>266</v>
      </c>
    </row>
    <row r="25" spans="1:22" x14ac:dyDescent="0.45">
      <c r="A25" s="6"/>
      <c r="L25" s="7"/>
    </row>
    <row r="26" spans="1:22" ht="14.65" thickBot="1" x14ac:dyDescent="0.5">
      <c r="A26" s="6"/>
      <c r="L26" s="7"/>
    </row>
    <row r="27" spans="1:22" x14ac:dyDescent="0.45">
      <c r="A27" s="6"/>
      <c r="L27" s="7"/>
      <c r="Q27" s="216" t="s">
        <v>279</v>
      </c>
      <c r="R27" s="211">
        <f>MATCH($C$5,$S2:$U2,0)</f>
        <v>1</v>
      </c>
    </row>
    <row r="28" spans="1:22" x14ac:dyDescent="0.45">
      <c r="A28" s="6"/>
      <c r="L28" s="7"/>
      <c r="Q28" s="217" t="s">
        <v>278</v>
      </c>
      <c r="R28" s="215">
        <f ca="1">MATCH($C$8,INDIRECT(C5),0)</f>
        <v>2</v>
      </c>
    </row>
    <row r="29" spans="1:22" x14ac:dyDescent="0.45">
      <c r="A29" s="6"/>
      <c r="L29" s="7"/>
      <c r="Q29" s="212" t="s">
        <v>280</v>
      </c>
      <c r="R29" s="215">
        <f ca="1">MATCH($G$7,INDIRECT(CONCATENATE($C$5,"_",R28)),0)</f>
        <v>3</v>
      </c>
    </row>
    <row r="30" spans="1:22" ht="14.65" thickBot="1" x14ac:dyDescent="0.5">
      <c r="A30" s="6"/>
      <c r="L30" s="7"/>
      <c r="Q30" s="219"/>
      <c r="R30" s="221"/>
    </row>
    <row r="31" spans="1:22" x14ac:dyDescent="0.45">
      <c r="A31" s="6"/>
      <c r="L31" s="7"/>
      <c r="Q31" s="212" t="s">
        <v>251</v>
      </c>
      <c r="R31" s="218" t="str">
        <f ca="1">CONCATENATE(R27,R28,R29)</f>
        <v>123</v>
      </c>
    </row>
    <row r="32" spans="1:22" x14ac:dyDescent="0.45">
      <c r="A32" s="6"/>
      <c r="L32" s="7"/>
      <c r="Q32" s="212" t="s">
        <v>252</v>
      </c>
      <c r="R32" s="215">
        <f ca="1">IF(ISNUMBER(MATCH(R31,source!$A:$A,0)),MATCH(R31,source!$A:$A,0)-1,0)</f>
        <v>6</v>
      </c>
    </row>
    <row r="33" spans="1:18" x14ac:dyDescent="0.45">
      <c r="A33" s="6"/>
      <c r="L33" s="7"/>
      <c r="Q33" s="212"/>
      <c r="R33" s="218"/>
    </row>
    <row r="34" spans="1:18" ht="14.65" thickBot="1" x14ac:dyDescent="0.5">
      <c r="A34" s="6"/>
      <c r="L34" s="7"/>
      <c r="Q34" s="219"/>
      <c r="R34" s="220"/>
    </row>
    <row r="35" spans="1:18" x14ac:dyDescent="0.45">
      <c r="A35" s="6"/>
      <c r="L35" s="7"/>
    </row>
    <row r="36" spans="1:18" x14ac:dyDescent="0.45">
      <c r="A36" s="6"/>
      <c r="L36" s="7"/>
    </row>
    <row r="37" spans="1:18" x14ac:dyDescent="0.45">
      <c r="A37" s="6"/>
      <c r="L37" s="7"/>
    </row>
    <row r="38" spans="1:18" ht="14.65" thickBot="1" x14ac:dyDescent="0.5">
      <c r="A38" s="16"/>
      <c r="B38" s="17"/>
      <c r="C38" s="17"/>
      <c r="D38" s="17"/>
      <c r="E38" s="17"/>
      <c r="F38" s="17"/>
      <c r="G38" s="17"/>
      <c r="H38" s="17"/>
      <c r="I38" s="17"/>
      <c r="J38" s="17"/>
      <c r="K38" s="18" t="s">
        <v>303</v>
      </c>
      <c r="L38" s="19"/>
    </row>
    <row r="39" spans="1:18" ht="14.65" thickTop="1" x14ac:dyDescent="0.45"/>
    <row r="41" spans="1:18" ht="18" x14ac:dyDescent="0.55000000000000004">
      <c r="D41" s="204"/>
      <c r="E41" s="117"/>
      <c r="F41" s="117"/>
      <c r="G41" s="117"/>
      <c r="H41" s="204"/>
      <c r="I41" s="117"/>
      <c r="J41" s="117"/>
      <c r="K41" s="204"/>
      <c r="O41" s="204"/>
    </row>
    <row r="42" spans="1:18" x14ac:dyDescent="0.45">
      <c r="G42" s="208"/>
    </row>
    <row r="43" spans="1:18" x14ac:dyDescent="0.45">
      <c r="G43" s="208"/>
      <c r="O43" s="207"/>
    </row>
    <row r="44" spans="1:18" x14ac:dyDescent="0.45">
      <c r="G44" s="208"/>
      <c r="O44" s="207"/>
    </row>
    <row r="48" spans="1:18" ht="18" x14ac:dyDescent="0.55000000000000004">
      <c r="Q48" s="227"/>
    </row>
    <row r="49" spans="18:25" x14ac:dyDescent="0.45">
      <c r="R49" s="213"/>
      <c r="T49" s="213"/>
      <c r="U49" s="213"/>
      <c r="V49" s="213"/>
      <c r="W49" s="213"/>
      <c r="X49" s="213"/>
      <c r="Y49" s="213"/>
    </row>
    <row r="50" spans="18:25" x14ac:dyDescent="0.45">
      <c r="R50" s="213"/>
      <c r="T50" s="213"/>
      <c r="U50" s="213"/>
      <c r="V50" s="213"/>
      <c r="W50" s="213"/>
      <c r="Y50" s="213"/>
    </row>
    <row r="51" spans="18:25" x14ac:dyDescent="0.45">
      <c r="R51" s="213"/>
      <c r="T51" s="213"/>
      <c r="U51" s="213"/>
      <c r="V51" s="213"/>
      <c r="W51" s="213"/>
      <c r="Y51" s="213"/>
    </row>
    <row r="52" spans="18:25" x14ac:dyDescent="0.45">
      <c r="R52" s="213"/>
      <c r="T52" s="213"/>
      <c r="U52" s="213"/>
      <c r="V52" s="228"/>
      <c r="W52" s="228"/>
      <c r="X52" s="228"/>
      <c r="Y52" s="228"/>
    </row>
    <row r="53" spans="18:25" x14ac:dyDescent="0.45">
      <c r="R53" s="213"/>
      <c r="T53" s="213"/>
      <c r="U53" s="213"/>
      <c r="V53" s="228"/>
      <c r="W53" s="228"/>
      <c r="X53" s="228"/>
      <c r="Y53" s="228"/>
    </row>
    <row r="54" spans="18:25" x14ac:dyDescent="0.45">
      <c r="R54" s="213"/>
      <c r="T54" s="213"/>
      <c r="U54" s="213"/>
      <c r="V54" s="228"/>
      <c r="W54" s="228"/>
      <c r="X54" s="228"/>
      <c r="Y54" s="228"/>
    </row>
    <row r="55" spans="18:25" x14ac:dyDescent="0.45">
      <c r="R55" s="213"/>
      <c r="T55" s="213"/>
      <c r="U55" s="213"/>
      <c r="V55" s="228"/>
      <c r="W55" s="228"/>
      <c r="X55" s="228"/>
      <c r="Y55" s="228"/>
    </row>
    <row r="56" spans="18:25" x14ac:dyDescent="0.45">
      <c r="R56" s="213"/>
      <c r="T56" s="213"/>
      <c r="U56" s="213"/>
      <c r="V56" s="228"/>
      <c r="W56" s="228"/>
      <c r="X56" s="228"/>
      <c r="Y56" s="228"/>
    </row>
    <row r="57" spans="18:25" x14ac:dyDescent="0.45">
      <c r="R57" s="213"/>
      <c r="T57" s="213"/>
      <c r="U57" s="213"/>
      <c r="V57" s="228"/>
      <c r="W57" s="228"/>
      <c r="X57" s="228"/>
      <c r="Y57" s="228"/>
    </row>
    <row r="58" spans="18:25" x14ac:dyDescent="0.45">
      <c r="R58" s="213"/>
      <c r="T58" s="213"/>
      <c r="U58" s="213"/>
      <c r="V58" s="228"/>
      <c r="W58" s="228"/>
      <c r="X58" s="228"/>
      <c r="Y58" s="228"/>
    </row>
    <row r="59" spans="18:25" x14ac:dyDescent="0.45">
      <c r="R59" s="213"/>
      <c r="T59" s="213"/>
      <c r="U59" s="213"/>
      <c r="V59" s="228"/>
      <c r="W59" s="228"/>
      <c r="X59" s="228"/>
      <c r="Y59" s="228"/>
    </row>
    <row r="60" spans="18:25" x14ac:dyDescent="0.45">
      <c r="R60" s="213"/>
      <c r="T60" s="213"/>
      <c r="U60" s="213"/>
      <c r="V60" s="228"/>
      <c r="W60" s="228"/>
      <c r="X60" s="228"/>
      <c r="Y60" s="228"/>
    </row>
    <row r="61" spans="18:25" x14ac:dyDescent="0.45">
      <c r="R61" s="213"/>
      <c r="T61" s="213"/>
      <c r="U61" s="213"/>
      <c r="V61" s="228"/>
      <c r="W61" s="228"/>
      <c r="X61" s="228"/>
      <c r="Y61" s="228"/>
    </row>
    <row r="62" spans="18:25" x14ac:dyDescent="0.45">
      <c r="R62" s="213"/>
      <c r="T62" s="213"/>
      <c r="U62" s="213"/>
      <c r="V62" s="228"/>
      <c r="W62" s="228"/>
      <c r="X62" s="228"/>
      <c r="Y62" s="228"/>
    </row>
    <row r="63" spans="18:25" x14ac:dyDescent="0.45">
      <c r="R63" s="213"/>
      <c r="T63" s="213"/>
      <c r="U63" s="213"/>
      <c r="V63" s="228"/>
      <c r="W63" s="228"/>
      <c r="X63" s="228"/>
      <c r="Y63" s="228"/>
    </row>
    <row r="64" spans="18:25" x14ac:dyDescent="0.45">
      <c r="R64" s="213"/>
      <c r="T64" s="213"/>
      <c r="U64" s="213"/>
      <c r="V64" s="228"/>
      <c r="W64" s="228"/>
      <c r="X64" s="228"/>
      <c r="Y64" s="228"/>
    </row>
    <row r="65" spans="18:25" x14ac:dyDescent="0.45">
      <c r="R65" s="213"/>
      <c r="T65" s="213"/>
      <c r="U65" s="213"/>
      <c r="V65" s="228"/>
      <c r="W65" s="228"/>
      <c r="X65" s="228"/>
      <c r="Y65" s="228"/>
    </row>
    <row r="66" spans="18:25" x14ac:dyDescent="0.45">
      <c r="R66" s="213"/>
      <c r="T66" s="213"/>
      <c r="U66" s="213"/>
      <c r="V66" s="228"/>
      <c r="W66" s="228"/>
      <c r="X66" s="228"/>
      <c r="Y66" s="228"/>
    </row>
    <row r="67" spans="18:25" x14ac:dyDescent="0.45">
      <c r="R67" s="213"/>
      <c r="T67" s="213"/>
      <c r="U67" s="213"/>
      <c r="V67" s="228"/>
      <c r="W67" s="228"/>
      <c r="X67" s="228"/>
      <c r="Y67" s="228"/>
    </row>
    <row r="68" spans="18:25" x14ac:dyDescent="0.45">
      <c r="R68" s="213"/>
      <c r="T68" s="213"/>
      <c r="U68" s="213"/>
      <c r="V68" s="229"/>
      <c r="W68" s="228"/>
      <c r="X68" s="228"/>
      <c r="Y68" s="228"/>
    </row>
    <row r="69" spans="18:25" x14ac:dyDescent="0.45">
      <c r="R69" s="213"/>
      <c r="T69" s="213"/>
      <c r="U69" s="213"/>
      <c r="V69" s="229"/>
      <c r="W69" s="228"/>
      <c r="X69" s="228"/>
      <c r="Y69" s="228"/>
    </row>
    <row r="70" spans="18:25" x14ac:dyDescent="0.45">
      <c r="R70" s="213"/>
      <c r="T70" s="213"/>
      <c r="U70" s="213"/>
      <c r="V70" s="229"/>
      <c r="W70" s="228"/>
      <c r="X70" s="228"/>
      <c r="Y70" s="228"/>
    </row>
    <row r="71" spans="18:25" x14ac:dyDescent="0.45">
      <c r="R71" s="213"/>
      <c r="T71" s="213"/>
      <c r="U71" s="213"/>
      <c r="V71" s="229"/>
      <c r="W71" s="228"/>
      <c r="X71" s="228"/>
      <c r="Y71" s="228"/>
    </row>
    <row r="72" spans="18:25" x14ac:dyDescent="0.45">
      <c r="R72" s="213"/>
      <c r="T72" s="213"/>
      <c r="U72" s="213"/>
      <c r="V72" s="229"/>
      <c r="W72" s="228"/>
      <c r="X72" s="228"/>
      <c r="Y72" s="228"/>
    </row>
    <row r="73" spans="18:25" x14ac:dyDescent="0.45">
      <c r="R73" s="213"/>
      <c r="T73" s="213"/>
      <c r="U73" s="213"/>
      <c r="V73" s="229"/>
      <c r="W73" s="228"/>
      <c r="X73" s="228"/>
      <c r="Y73" s="228"/>
    </row>
    <row r="74" spans="18:25" x14ac:dyDescent="0.45">
      <c r="R74" s="213"/>
      <c r="T74" s="213"/>
      <c r="U74" s="213"/>
      <c r="V74" s="229"/>
      <c r="W74" s="228"/>
      <c r="X74" s="228"/>
      <c r="Y74" s="228"/>
    </row>
    <row r="76" spans="18:25" x14ac:dyDescent="0.45">
      <c r="R76" s="213"/>
      <c r="T76" s="213"/>
      <c r="U76" s="213"/>
      <c r="V76" s="213"/>
      <c r="W76" s="213"/>
      <c r="Y76" s="213"/>
    </row>
  </sheetData>
  <customSheetViews>
    <customSheetView guid="{5A83C5B2-6634-4391-BA7B-F6189608FC78}" showPageBreaks="1" showGridLines="0" printArea="1" view="pageLayout" showRuler="0">
      <selection activeCell="O23" sqref="O23"/>
      <pageMargins left="0.23622047244094491" right="0.23622047244094491" top="0.19685039370078741" bottom="0.19685039370078741" header="0.31496062992125984" footer="0.31496062992125984"/>
      <pageSetup paperSize="9" orientation="landscape" r:id="rId1"/>
    </customSheetView>
  </customSheetViews>
  <mergeCells count="5">
    <mergeCell ref="B7:D7"/>
    <mergeCell ref="B4:D4"/>
    <mergeCell ref="C8:D8"/>
    <mergeCell ref="C5:D5"/>
    <mergeCell ref="G7:H7"/>
  </mergeCells>
  <phoneticPr fontId="24" type="noConversion"/>
  <conditionalFormatting sqref="H8:I8">
    <cfRule type="expression" dxfId="6" priority="6">
      <formula>#REF!="Eau technique"</formula>
    </cfRule>
    <cfRule type="expression" dxfId="5" priority="7">
      <formula>#REF!="Eau chaude sanitaire"</formula>
    </cfRule>
  </conditionalFormatting>
  <dataValidations count="11">
    <dataValidation type="list" allowBlank="1" showInputMessage="1" showErrorMessage="1" sqref="I5" xr:uid="{B5FA2822-E999-481C-9464-8F49053A9257}">
      <formula1>$H$45:$H$46</formula1>
    </dataValidation>
    <dataValidation type="list" allowBlank="1" showInputMessage="1" showErrorMessage="1" sqref="I7:I8" xr:uid="{B0DD0729-E10A-4BD7-B323-6E406CBF9513}">
      <formula1>#REF!</formula1>
    </dataValidation>
    <dataValidation type="list" allowBlank="1" showInputMessage="1" showErrorMessage="1" sqref="I6" xr:uid="{6CCB7285-3B3F-463A-9B87-0E784640B203}">
      <formula1>$H$53:$H$54</formula1>
    </dataValidation>
    <dataValidation type="list" allowBlank="1" showInputMessage="1" showErrorMessage="1" sqref="D6" xr:uid="{B2E10423-F0C4-4FB5-BCB4-D4329BBB429F}">
      <formula1>$D$48:$D$49</formula1>
    </dataValidation>
    <dataValidation errorStyle="warning" allowBlank="1" showInputMessage="1" showErrorMessage="1" errorTitle="Configuration non supporté" sqref="O42" xr:uid="{1D7D8D52-E69B-4979-BF38-B5F6B8DEF063}"/>
    <dataValidation type="list" allowBlank="1" showInputMessage="1" showErrorMessage="1" sqref="C5" xr:uid="{54B89DD4-A1A0-4B98-BF2C-FAECE84B232E}">
      <formula1>ListeTYPE</formula1>
    </dataValidation>
    <dataValidation type="list" allowBlank="1" showInputMessage="1" showErrorMessage="1" sqref="T9" xr:uid="{C639C974-0257-4460-A585-C5608419E7C1}">
      <formula1>$AC$20</formula1>
    </dataValidation>
    <dataValidation type="list" allowBlank="1" showInputMessage="1" showErrorMessage="1" sqref="T15" xr:uid="{26550AE5-B9A7-4D33-B62E-42C2652E7C55}">
      <formula1>$AI$20:$AI$22</formula1>
    </dataValidation>
    <dataValidation type="list" allowBlank="1" showInputMessage="1" showErrorMessage="1" sqref="T21" xr:uid="{5E3C69D1-1C5D-4710-958C-73E9873BB037}">
      <formula1>$AN$20:$AN$22</formula1>
    </dataValidation>
    <dataValidation type="list" allowBlank="1" showInputMessage="1" showErrorMessage="1" sqref="C8" xr:uid="{619227E7-15E0-45C0-9BB3-95120D304C2C}">
      <formula1>INDIRECT($C$5)</formula1>
    </dataValidation>
    <dataValidation type="list" allowBlank="1" showInputMessage="1" showErrorMessage="1" sqref="G7" xr:uid="{A9D6060F-5C65-4354-9295-DE906DCD5154}">
      <formula1>INDIRECT(CONCATENATE(C5,"_",R28))</formula1>
    </dataValidation>
  </dataValidations>
  <hyperlinks>
    <hyperlink ref="K8" location="'Suivi instal TYPE 4 PAC'!A1" display="'Suivi instal TYPE 4 PAC'!A1" xr:uid="{6002BECE-6B9F-4621-9BB0-CF3FAF34AF9D}"/>
  </hyperlinks>
  <pageMargins left="0.23622047244094491" right="0.23622047244094491" top="0.19685039370078741" bottom="0.19685039370078741" header="0.31496062992125984" footer="0.31496062992125984"/>
  <pageSetup paperSize="9" orientation="landscape" r:id="rId2"/>
  <drawing r:id="rId3"/>
  <legacyDrawing r:id="rId4"/>
  <tableParts count="12">
    <tablePart r:id="rId5"/>
    <tablePart r:id="rId6"/>
    <tablePart r:id="rId7"/>
    <tablePart r:id="rId8"/>
    <tablePart r:id="rId9"/>
    <tablePart r:id="rId10"/>
    <tablePart r:id="rId11"/>
    <tablePart r:id="rId12"/>
    <tablePart r:id="rId13"/>
    <tablePart r:id="rId14"/>
    <tablePart r:id="rId15"/>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C659-6D17-4C0E-8BA2-C3E0DE23175A}">
  <sheetPr codeName="Feuil2">
    <tabColor theme="0"/>
  </sheetPr>
  <dimension ref="A1:B23"/>
  <sheetViews>
    <sheetView topLeftCell="A20" zoomScale="25" zoomScaleNormal="25" workbookViewId="0">
      <selection activeCell="B23" sqref="B23"/>
    </sheetView>
  </sheetViews>
  <sheetFormatPr baseColWidth="10" defaultColWidth="11.3984375" defaultRowHeight="51.4" x14ac:dyDescent="0.45"/>
  <cols>
    <col min="1" max="1" width="26" style="209" customWidth="1"/>
    <col min="2" max="2" width="117.1328125" style="206" customWidth="1"/>
    <col min="3" max="16384" width="11.3984375" style="206"/>
  </cols>
  <sheetData>
    <row r="1" spans="1:2" x14ac:dyDescent="0.45">
      <c r="A1" s="209" t="s">
        <v>249</v>
      </c>
      <c r="B1" s="210" t="s">
        <v>250</v>
      </c>
    </row>
    <row r="2" spans="1:2" ht="399.95" customHeight="1" x14ac:dyDescent="0.45">
      <c r="A2" s="230" t="s">
        <v>281</v>
      </c>
    </row>
    <row r="3" spans="1:2" ht="399.95" customHeight="1" x14ac:dyDescent="0.45">
      <c r="A3" s="230" t="s">
        <v>282</v>
      </c>
      <c r="B3" s="1"/>
    </row>
    <row r="4" spans="1:2" ht="399.95" customHeight="1" x14ac:dyDescent="0.45">
      <c r="A4" s="230" t="s">
        <v>283</v>
      </c>
    </row>
    <row r="5" spans="1:2" ht="399.95" customHeight="1" x14ac:dyDescent="0.45">
      <c r="A5" s="230" t="s">
        <v>284</v>
      </c>
    </row>
    <row r="6" spans="1:2" ht="399.95" customHeight="1" x14ac:dyDescent="0.45">
      <c r="A6" s="230" t="s">
        <v>285</v>
      </c>
    </row>
    <row r="7" spans="1:2" ht="399.95" customHeight="1" x14ac:dyDescent="0.45">
      <c r="A7" s="230" t="s">
        <v>286</v>
      </c>
    </row>
    <row r="8" spans="1:2" ht="399.95" customHeight="1" x14ac:dyDescent="0.45">
      <c r="A8" s="230" t="s">
        <v>287</v>
      </c>
    </row>
    <row r="9" spans="1:2" ht="399.95" customHeight="1" x14ac:dyDescent="0.45">
      <c r="A9" s="230" t="s">
        <v>288</v>
      </c>
    </row>
    <row r="10" spans="1:2" ht="399.95" customHeight="1" x14ac:dyDescent="0.45">
      <c r="A10" s="230" t="s">
        <v>289</v>
      </c>
    </row>
    <row r="11" spans="1:2" ht="399.95" customHeight="1" x14ac:dyDescent="0.45">
      <c r="A11" s="231" t="s">
        <v>293</v>
      </c>
      <c r="B11" s="206" t="e" vm="1">
        <v>#VALUE!</v>
      </c>
    </row>
    <row r="12" spans="1:2" ht="399.95" customHeight="1" x14ac:dyDescent="0.45">
      <c r="A12" s="231" t="s">
        <v>294</v>
      </c>
      <c r="B12" s="206" t="e" vm="2">
        <v>#VALUE!</v>
      </c>
    </row>
    <row r="13" spans="1:2" ht="399.95" customHeight="1" x14ac:dyDescent="0.45">
      <c r="A13" s="231" t="s">
        <v>295</v>
      </c>
      <c r="B13" s="206" t="e" vm="3">
        <v>#VALUE!</v>
      </c>
    </row>
    <row r="14" spans="1:2" ht="399.95" customHeight="1" x14ac:dyDescent="0.45">
      <c r="A14" s="231" t="s">
        <v>296</v>
      </c>
      <c r="B14" s="206" t="e" vm="4">
        <v>#VALUE!</v>
      </c>
    </row>
    <row r="15" spans="1:2" ht="399.95" customHeight="1" x14ac:dyDescent="0.45">
      <c r="A15" s="231" t="s">
        <v>297</v>
      </c>
      <c r="B15" s="206" t="e" vm="5">
        <v>#VALUE!</v>
      </c>
    </row>
    <row r="16" spans="1:2" ht="399.95" customHeight="1" x14ac:dyDescent="0.45">
      <c r="A16" s="231" t="s">
        <v>298</v>
      </c>
      <c r="B16" s="206" t="e" vm="6">
        <v>#VALUE!</v>
      </c>
    </row>
    <row r="17" spans="1:2" ht="399.95" customHeight="1" x14ac:dyDescent="0.45">
      <c r="A17" s="231" t="s">
        <v>299</v>
      </c>
      <c r="B17" s="206" t="e" vm="7">
        <v>#VALUE!</v>
      </c>
    </row>
    <row r="18" spans="1:2" ht="399.95" customHeight="1" x14ac:dyDescent="0.45">
      <c r="A18" s="232" t="s">
        <v>290</v>
      </c>
      <c r="B18" s="206" t="e" vm="8">
        <v>#VALUE!</v>
      </c>
    </row>
    <row r="19" spans="1:2" ht="399.95" customHeight="1" x14ac:dyDescent="0.45">
      <c r="A19" s="232" t="s">
        <v>291</v>
      </c>
      <c r="B19" s="206" t="e" vm="9">
        <v>#VALUE!</v>
      </c>
    </row>
    <row r="20" spans="1:2" ht="399.95" customHeight="1" x14ac:dyDescent="0.45">
      <c r="A20" s="232" t="s">
        <v>292</v>
      </c>
      <c r="B20" s="206" t="e" vm="10">
        <v>#VALUE!</v>
      </c>
    </row>
    <row r="21" spans="1:2" ht="399.95" customHeight="1" x14ac:dyDescent="0.45">
      <c r="A21" s="232" t="s">
        <v>300</v>
      </c>
      <c r="B21" s="206" t="e" vm="11">
        <v>#VALUE!</v>
      </c>
    </row>
    <row r="22" spans="1:2" ht="399.95" customHeight="1" x14ac:dyDescent="0.45">
      <c r="A22" s="232" t="s">
        <v>301</v>
      </c>
      <c r="B22" s="206" t="e" vm="12">
        <v>#VALUE!</v>
      </c>
    </row>
    <row r="23" spans="1:2" ht="399.95" customHeight="1" x14ac:dyDescent="0.45">
      <c r="A23" s="232" t="s">
        <v>302</v>
      </c>
      <c r="B23" s="206" t="e" vm="13">
        <v>#VALUE!</v>
      </c>
    </row>
  </sheetData>
  <customSheetViews>
    <customSheetView guid="{5A83C5B2-6634-4391-BA7B-F6189608FC78}" scale="80" state="hidden" topLeftCell="F14">
      <selection activeCell="I15" sqref="I15"/>
      <pageMargins left="0.7" right="0.7" top="0.75" bottom="0.75" header="0.3" footer="0.3"/>
    </customSheetView>
  </customSheetView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27475-C088-46B2-8104-F3AA3563CC98}">
  <sheetPr codeName="Feuil9">
    <tabColor theme="9"/>
    <pageSetUpPr fitToPage="1"/>
  </sheetPr>
  <dimension ref="B1:H49"/>
  <sheetViews>
    <sheetView zoomScale="70" zoomScaleNormal="70" workbookViewId="0">
      <selection activeCell="G66" sqref="G66"/>
    </sheetView>
  </sheetViews>
  <sheetFormatPr baseColWidth="10" defaultColWidth="11.3984375" defaultRowHeight="12.75" x14ac:dyDescent="0.35"/>
  <cols>
    <col min="1" max="1" width="5.3984375" style="20" customWidth="1"/>
    <col min="2" max="2" width="73.59765625" style="20" customWidth="1"/>
    <col min="3" max="3" width="46" style="20" customWidth="1"/>
    <col min="4" max="4" width="5.3984375" style="20" customWidth="1"/>
    <col min="5" max="5" width="11.3984375" style="20"/>
    <col min="6" max="6" width="11.3984375" style="20" customWidth="1"/>
    <col min="7" max="7" width="11.3984375" style="20"/>
    <col min="8" max="8" width="25.265625" style="20" customWidth="1"/>
    <col min="9" max="16384" width="11.3984375" style="20"/>
  </cols>
  <sheetData>
    <row r="1" spans="2:3" ht="13.15" thickBot="1" x14ac:dyDescent="0.4"/>
    <row r="2" spans="2:3" ht="22.5" x14ac:dyDescent="0.6">
      <c r="B2" s="269" t="s">
        <v>127</v>
      </c>
      <c r="C2" s="270"/>
    </row>
    <row r="3" spans="2:3" ht="22.9" thickBot="1" x14ac:dyDescent="0.65">
      <c r="B3" s="271" t="s">
        <v>128</v>
      </c>
      <c r="C3" s="272"/>
    </row>
    <row r="4" spans="2:3" ht="18" thickTop="1" thickBot="1" x14ac:dyDescent="0.5">
      <c r="B4" s="146"/>
    </row>
    <row r="5" spans="2:3" ht="17.25" x14ac:dyDescent="0.45">
      <c r="B5" s="273" t="s">
        <v>129</v>
      </c>
      <c r="C5" s="274"/>
    </row>
    <row r="6" spans="2:3" ht="50.25" customHeight="1" thickBot="1" x14ac:dyDescent="0.5">
      <c r="B6" s="275" t="s">
        <v>130</v>
      </c>
      <c r="C6" s="276"/>
    </row>
    <row r="7" spans="2:3" ht="17.25" x14ac:dyDescent="0.45">
      <c r="B7" s="147"/>
    </row>
    <row r="8" spans="2:3" ht="17.25" x14ac:dyDescent="0.45">
      <c r="B8" s="146" t="s">
        <v>131</v>
      </c>
    </row>
    <row r="9" spans="2:3" ht="17.25" x14ac:dyDescent="0.45">
      <c r="B9" s="148" t="s">
        <v>132</v>
      </c>
      <c r="C9" s="149" t="s">
        <v>133</v>
      </c>
    </row>
    <row r="10" spans="2:3" ht="17.25" x14ac:dyDescent="0.45">
      <c r="B10" s="150"/>
    </row>
    <row r="11" spans="2:3" ht="17.25" x14ac:dyDescent="0.45">
      <c r="B11" s="146" t="s">
        <v>134</v>
      </c>
    </row>
    <row r="12" spans="2:3" ht="17.25" x14ac:dyDescent="0.45">
      <c r="B12" s="148" t="s">
        <v>132</v>
      </c>
      <c r="C12" s="149" t="s">
        <v>133</v>
      </c>
    </row>
    <row r="13" spans="2:3" ht="17.25" x14ac:dyDescent="0.45">
      <c r="B13" s="150"/>
    </row>
    <row r="14" spans="2:3" ht="17.25" x14ac:dyDescent="0.45">
      <c r="B14" s="146" t="s">
        <v>135</v>
      </c>
    </row>
    <row r="15" spans="2:3" ht="17.25" x14ac:dyDescent="0.45">
      <c r="B15" s="148" t="s">
        <v>132</v>
      </c>
      <c r="C15" s="149" t="s">
        <v>133</v>
      </c>
    </row>
    <row r="16" spans="2:3" ht="17.649999999999999" thickBot="1" x14ac:dyDescent="0.5">
      <c r="B16" s="148"/>
      <c r="C16" s="149"/>
    </row>
    <row r="17" spans="2:8" ht="23.25" customHeight="1" thickBot="1" x14ac:dyDescent="0.6">
      <c r="B17" s="277" t="s">
        <v>136</v>
      </c>
      <c r="C17" s="278"/>
    </row>
    <row r="18" spans="2:8" ht="23.25" customHeight="1" x14ac:dyDescent="0.55000000000000004">
      <c r="B18" s="151"/>
      <c r="C18" s="152"/>
    </row>
    <row r="19" spans="2:8" ht="17.25" x14ac:dyDescent="0.45">
      <c r="B19" s="153" t="s">
        <v>137</v>
      </c>
      <c r="C19" s="149"/>
    </row>
    <row r="20" spans="2:8" x14ac:dyDescent="0.35">
      <c r="B20" s="268" t="s">
        <v>138</v>
      </c>
      <c r="C20" s="268"/>
    </row>
    <row r="21" spans="2:8" x14ac:dyDescent="0.35">
      <c r="B21" s="268" t="s">
        <v>139</v>
      </c>
      <c r="C21" s="268"/>
    </row>
    <row r="22" spans="2:8" x14ac:dyDescent="0.35">
      <c r="B22" s="268" t="s">
        <v>140</v>
      </c>
      <c r="C22" s="268"/>
    </row>
    <row r="23" spans="2:8" ht="17.649999999999999" thickBot="1" x14ac:dyDescent="0.5">
      <c r="B23" s="99"/>
      <c r="C23" s="149"/>
    </row>
    <row r="24" spans="2:8" ht="18" x14ac:dyDescent="0.55000000000000004">
      <c r="B24" s="154" t="s">
        <v>141</v>
      </c>
      <c r="C24" s="155"/>
      <c r="D24" s="156"/>
      <c r="E24" s="157" t="s">
        <v>142</v>
      </c>
      <c r="F24" s="156"/>
      <c r="G24" s="156"/>
      <c r="H24" s="145"/>
    </row>
    <row r="25" spans="2:8" ht="30" x14ac:dyDescent="0.4">
      <c r="B25" s="158" t="s">
        <v>143</v>
      </c>
      <c r="C25" s="159" t="s">
        <v>144</v>
      </c>
      <c r="E25" s="58"/>
      <c r="F25" s="54" t="s">
        <v>145</v>
      </c>
      <c r="H25" s="160"/>
    </row>
    <row r="26" spans="2:8" ht="15" x14ac:dyDescent="0.4">
      <c r="B26" s="158" t="s">
        <v>146</v>
      </c>
      <c r="C26" s="159" t="s">
        <v>147</v>
      </c>
      <c r="E26" s="161"/>
      <c r="F26" s="54" t="s">
        <v>148</v>
      </c>
      <c r="H26" s="160"/>
    </row>
    <row r="27" spans="2:8" ht="15" x14ac:dyDescent="0.4">
      <c r="B27" s="158" t="s">
        <v>149</v>
      </c>
      <c r="C27" s="159" t="s">
        <v>150</v>
      </c>
      <c r="E27" s="162"/>
      <c r="F27" s="54" t="s">
        <v>151</v>
      </c>
      <c r="H27" s="160"/>
    </row>
    <row r="28" spans="2:8" ht="15" x14ac:dyDescent="0.4">
      <c r="B28" s="158" t="s">
        <v>152</v>
      </c>
      <c r="C28" s="159" t="s">
        <v>153</v>
      </c>
      <c r="E28" s="163"/>
      <c r="F28" s="54" t="s">
        <v>154</v>
      </c>
      <c r="H28" s="160"/>
    </row>
    <row r="29" spans="2:8" ht="15.4" thickBot="1" x14ac:dyDescent="0.45">
      <c r="B29" s="164"/>
      <c r="C29" s="165"/>
      <c r="D29" s="166"/>
      <c r="E29" s="167"/>
      <c r="F29" s="168"/>
      <c r="G29" s="166"/>
      <c r="H29" s="29"/>
    </row>
    <row r="30" spans="2:8" ht="13.15" thickBot="1" x14ac:dyDescent="0.4">
      <c r="B30" s="169"/>
    </row>
    <row r="31" spans="2:8" ht="17.25" x14ac:dyDescent="0.45">
      <c r="B31" s="170" t="s">
        <v>155</v>
      </c>
      <c r="C31" s="145"/>
    </row>
    <row r="32" spans="2:8" s="171" customFormat="1" ht="25.5" customHeight="1" x14ac:dyDescent="0.45">
      <c r="B32" s="264" t="s">
        <v>156</v>
      </c>
      <c r="C32" s="265"/>
      <c r="E32" s="172" t="s">
        <v>157</v>
      </c>
      <c r="F32" s="20"/>
      <c r="G32" s="173"/>
    </row>
    <row r="33" spans="2:7" s="171" customFormat="1" ht="13.35" customHeight="1" x14ac:dyDescent="0.35">
      <c r="B33" s="264" t="s">
        <v>158</v>
      </c>
      <c r="C33" s="265"/>
      <c r="E33" s="174" t="s">
        <v>159</v>
      </c>
      <c r="F33" s="174"/>
      <c r="G33" s="173"/>
    </row>
    <row r="34" spans="2:7" s="171" customFormat="1" ht="29.25" customHeight="1" x14ac:dyDescent="0.35">
      <c r="B34" s="264" t="s">
        <v>160</v>
      </c>
      <c r="C34" s="265"/>
      <c r="E34" s="174" t="s">
        <v>161</v>
      </c>
      <c r="F34" s="174"/>
      <c r="G34" s="173"/>
    </row>
    <row r="35" spans="2:7" s="171" customFormat="1" ht="28.5" customHeight="1" x14ac:dyDescent="0.35">
      <c r="B35" s="264" t="s">
        <v>162</v>
      </c>
      <c r="C35" s="265"/>
      <c r="E35" s="174" t="s">
        <v>163</v>
      </c>
      <c r="F35" s="174"/>
      <c r="G35" s="173"/>
    </row>
    <row r="36" spans="2:7" s="171" customFormat="1" ht="30" customHeight="1" x14ac:dyDescent="0.35">
      <c r="B36" s="264" t="s">
        <v>164</v>
      </c>
      <c r="C36" s="265"/>
      <c r="E36" s="174" t="s">
        <v>165</v>
      </c>
      <c r="F36" s="174"/>
      <c r="G36" s="173"/>
    </row>
    <row r="37" spans="2:7" s="171" customFormat="1" ht="17.100000000000001" customHeight="1" x14ac:dyDescent="0.35">
      <c r="B37" s="264" t="s">
        <v>166</v>
      </c>
      <c r="C37" s="265"/>
      <c r="E37" s="174" t="s">
        <v>167</v>
      </c>
      <c r="F37" s="174"/>
      <c r="G37" s="173"/>
    </row>
    <row r="38" spans="2:7" s="171" customFormat="1" ht="33" customHeight="1" thickBot="1" x14ac:dyDescent="0.4">
      <c r="B38" s="266" t="s">
        <v>168</v>
      </c>
      <c r="C38" s="267"/>
      <c r="E38" s="174" t="s">
        <v>169</v>
      </c>
      <c r="F38" s="174"/>
      <c r="G38" s="173"/>
    </row>
    <row r="39" spans="2:7" ht="14.25" x14ac:dyDescent="0.35">
      <c r="E39" s="174" t="s">
        <v>170</v>
      </c>
      <c r="F39" s="174"/>
    </row>
    <row r="40" spans="2:7" ht="14.25" x14ac:dyDescent="0.35">
      <c r="E40" s="174" t="s">
        <v>171</v>
      </c>
      <c r="F40" s="174"/>
    </row>
    <row r="41" spans="2:7" ht="12" customHeight="1" x14ac:dyDescent="0.35">
      <c r="E41" s="174" t="s">
        <v>172</v>
      </c>
      <c r="F41" s="174"/>
    </row>
    <row r="42" spans="2:7" ht="14.25" x14ac:dyDescent="0.35">
      <c r="E42" s="174" t="s">
        <v>173</v>
      </c>
      <c r="F42" s="174"/>
    </row>
    <row r="43" spans="2:7" ht="14.25" x14ac:dyDescent="0.35">
      <c r="E43" s="174" t="s">
        <v>174</v>
      </c>
      <c r="F43" s="174"/>
    </row>
    <row r="44" spans="2:7" ht="14.25" x14ac:dyDescent="0.35">
      <c r="E44" s="174" t="s">
        <v>175</v>
      </c>
      <c r="F44" s="174"/>
    </row>
    <row r="45" spans="2:7" ht="14.25" x14ac:dyDescent="0.35">
      <c r="E45" s="174" t="s">
        <v>176</v>
      </c>
      <c r="F45" s="54"/>
    </row>
    <row r="46" spans="2:7" ht="14.25" x14ac:dyDescent="0.35">
      <c r="E46" s="174" t="s">
        <v>177</v>
      </c>
      <c r="F46" s="54"/>
    </row>
    <row r="47" spans="2:7" ht="14.25" x14ac:dyDescent="0.35">
      <c r="E47" s="174" t="s">
        <v>178</v>
      </c>
    </row>
    <row r="48" spans="2:7" ht="14.25" x14ac:dyDescent="0.45">
      <c r="E48" s="175" t="s">
        <v>179</v>
      </c>
    </row>
    <row r="49" spans="5:5" ht="14.25" x14ac:dyDescent="0.45">
      <c r="E49" s="175"/>
    </row>
  </sheetData>
  <mergeCells count="15">
    <mergeCell ref="B20:C20"/>
    <mergeCell ref="B2:C2"/>
    <mergeCell ref="B3:C3"/>
    <mergeCell ref="B5:C5"/>
    <mergeCell ref="B6:C6"/>
    <mergeCell ref="B17:C17"/>
    <mergeCell ref="B36:C36"/>
    <mergeCell ref="B37:C37"/>
    <mergeCell ref="B38:C38"/>
    <mergeCell ref="B21:C21"/>
    <mergeCell ref="B22:C22"/>
    <mergeCell ref="B32:C32"/>
    <mergeCell ref="B33:C33"/>
    <mergeCell ref="B34:C34"/>
    <mergeCell ref="B35:C35"/>
  </mergeCells>
  <hyperlinks>
    <hyperlink ref="B19" r:id="rId1" display="(nomenclatures : https://www.solaire-collectif.fr/ftp/pgiArticle/3/Schematheque_SOCOL_ECS_Collective_Fev2016.pdf)" xr:uid="{67066EEE-E485-469B-856F-8C9C5C012345}"/>
  </hyperlinks>
  <pageMargins left="0.78740157499999996" right="0.78740157499999996" top="0.984251969" bottom="0.984251969" header="0.4921259845" footer="0.4921259845"/>
  <pageSetup paperSize="9" scale="75"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B9E0-7A7A-41CC-A73C-9CA4EE8A4015}">
  <sheetPr codeName="Feuil6"/>
  <dimension ref="A1:W37"/>
  <sheetViews>
    <sheetView zoomScale="90" zoomScaleNormal="90" workbookViewId="0"/>
  </sheetViews>
  <sheetFormatPr baseColWidth="10" defaultColWidth="11.3984375" defaultRowHeight="12.75" x14ac:dyDescent="0.35"/>
  <cols>
    <col min="1" max="1" width="1" style="20" customWidth="1"/>
    <col min="2" max="2" width="11.3984375" style="22" customWidth="1"/>
    <col min="3" max="3" width="11.3984375" style="21" customWidth="1"/>
    <col min="4" max="6" width="14.73046875" style="20" customWidth="1"/>
    <col min="7" max="12" width="11.3984375" style="20"/>
    <col min="13" max="13" width="12.59765625" style="20" customWidth="1"/>
    <col min="14" max="14" width="11.3984375" style="20"/>
    <col min="15" max="15" width="13" style="20" customWidth="1"/>
    <col min="16" max="16" width="13.265625" style="20" customWidth="1"/>
    <col min="17" max="17" width="11.3984375" style="20"/>
    <col min="18" max="18" width="13" style="20" customWidth="1"/>
    <col min="19" max="19" width="12.86328125" style="20" bestFit="1" customWidth="1"/>
    <col min="20" max="20" width="12.86328125" style="20" customWidth="1"/>
    <col min="21" max="16384" width="11.3984375" style="20"/>
  </cols>
  <sheetData>
    <row r="1" spans="1:23" ht="15.4" thickBot="1" x14ac:dyDescent="0.45">
      <c r="A1" s="247"/>
    </row>
    <row r="2" spans="1:23" ht="12.75" customHeight="1" x14ac:dyDescent="0.35">
      <c r="C2" s="282" t="s">
        <v>18</v>
      </c>
      <c r="D2" s="283"/>
      <c r="E2" s="283"/>
      <c r="F2" s="283"/>
      <c r="G2" s="283"/>
      <c r="H2" s="283"/>
      <c r="I2" s="283"/>
      <c r="J2" s="283"/>
      <c r="K2" s="284"/>
      <c r="N2" s="62"/>
      <c r="O2" s="54"/>
    </row>
    <row r="3" spans="1:23" ht="13.5" customHeight="1" thickBot="1" x14ac:dyDescent="0.4">
      <c r="C3" s="285"/>
      <c r="D3" s="286"/>
      <c r="E3" s="286"/>
      <c r="F3" s="286"/>
      <c r="G3" s="286"/>
      <c r="H3" s="286"/>
      <c r="I3" s="286"/>
      <c r="J3" s="286"/>
      <c r="K3" s="287"/>
    </row>
    <row r="4" spans="1:23" ht="13.5" customHeight="1" x14ac:dyDescent="0.35">
      <c r="C4" s="57" t="s">
        <v>21</v>
      </c>
    </row>
    <row r="5" spans="1:23" ht="13.5" customHeight="1" x14ac:dyDescent="0.35"/>
    <row r="6" spans="1:23" ht="13.15" thickBot="1" x14ac:dyDescent="0.4"/>
    <row r="7" spans="1:23" ht="14.25" customHeight="1" x14ac:dyDescent="0.35">
      <c r="C7" s="288" t="s">
        <v>17</v>
      </c>
      <c r="D7" s="289"/>
      <c r="E7" s="289"/>
      <c r="F7" s="290"/>
      <c r="G7" s="291"/>
      <c r="H7" s="291"/>
      <c r="I7" s="58"/>
      <c r="J7" s="58"/>
      <c r="K7" s="55"/>
      <c r="L7" s="55"/>
      <c r="M7" s="55"/>
    </row>
    <row r="8" spans="1:23" ht="14.25" customHeight="1" x14ac:dyDescent="0.35">
      <c r="C8" s="292" t="s">
        <v>16</v>
      </c>
      <c r="D8" s="293"/>
      <c r="E8" s="293"/>
      <c r="F8" s="294"/>
      <c r="G8" s="291"/>
      <c r="H8" s="291"/>
      <c r="I8" s="58"/>
      <c r="J8" s="58"/>
    </row>
    <row r="9" spans="1:23" ht="14.25" customHeight="1" x14ac:dyDescent="0.35">
      <c r="C9" s="292" t="s">
        <v>15</v>
      </c>
      <c r="D9" s="293"/>
      <c r="E9" s="293"/>
      <c r="F9" s="294"/>
      <c r="G9" s="291"/>
      <c r="H9" s="291"/>
      <c r="I9" s="58"/>
      <c r="J9" s="58"/>
    </row>
    <row r="10" spans="1:23" ht="12.95" customHeight="1" x14ac:dyDescent="0.35">
      <c r="C10" s="292" t="s">
        <v>14</v>
      </c>
      <c r="D10" s="293"/>
      <c r="E10" s="293"/>
      <c r="F10" s="294"/>
      <c r="G10" s="291"/>
      <c r="H10" s="291"/>
      <c r="I10" s="58"/>
      <c r="J10" s="58"/>
    </row>
    <row r="11" spans="1:23" ht="13.5" customHeight="1" thickBot="1" x14ac:dyDescent="0.4">
      <c r="C11" s="68" t="s">
        <v>22</v>
      </c>
      <c r="D11" s="69"/>
      <c r="E11" s="69"/>
      <c r="F11" s="70"/>
      <c r="G11" s="58"/>
      <c r="H11" s="58"/>
      <c r="I11" s="58"/>
      <c r="J11" s="58"/>
    </row>
    <row r="12" spans="1:23" ht="31.35" customHeight="1" thickBot="1" x14ac:dyDescent="0.4">
      <c r="B12" s="56"/>
      <c r="C12" s="55"/>
      <c r="F12" s="299" t="s">
        <v>180</v>
      </c>
      <c r="G12" s="300"/>
      <c r="H12" s="301"/>
      <c r="K12" s="59"/>
      <c r="U12" s="53" t="s">
        <v>13</v>
      </c>
      <c r="V12" s="52"/>
    </row>
    <row r="13" spans="1:23" ht="20.25" x14ac:dyDescent="0.35">
      <c r="C13" s="51" t="s">
        <v>12</v>
      </c>
      <c r="D13" s="50" t="s">
        <v>11</v>
      </c>
      <c r="E13" s="50" t="s">
        <v>10</v>
      </c>
      <c r="F13" s="50" t="s">
        <v>9</v>
      </c>
      <c r="G13" s="178" t="s">
        <v>181</v>
      </c>
      <c r="H13" s="179" t="s">
        <v>182</v>
      </c>
      <c r="I13" s="50" t="s">
        <v>8</v>
      </c>
      <c r="J13" s="50" t="s">
        <v>7</v>
      </c>
      <c r="K13" s="50" t="s">
        <v>20</v>
      </c>
      <c r="L13" s="50" t="s">
        <v>23</v>
      </c>
      <c r="M13" s="50" t="s">
        <v>24</v>
      </c>
      <c r="N13" s="50" t="s">
        <v>25</v>
      </c>
      <c r="O13" s="50" t="s">
        <v>26</v>
      </c>
      <c r="P13" s="50" t="s">
        <v>27</v>
      </c>
      <c r="Q13" s="50" t="s">
        <v>28</v>
      </c>
      <c r="R13" s="50" t="s">
        <v>29</v>
      </c>
      <c r="S13" s="71" t="s">
        <v>30</v>
      </c>
      <c r="T13" s="50" t="s">
        <v>19</v>
      </c>
      <c r="U13" s="50" t="s">
        <v>31</v>
      </c>
      <c r="V13" s="50" t="s">
        <v>32</v>
      </c>
      <c r="W13" s="49" t="s">
        <v>33</v>
      </c>
    </row>
    <row r="14" spans="1:23" ht="40.9" thickBot="1" x14ac:dyDescent="0.4">
      <c r="C14" s="48"/>
      <c r="D14" s="46"/>
      <c r="E14" s="46" t="s">
        <v>34</v>
      </c>
      <c r="F14" s="46" t="s">
        <v>6</v>
      </c>
      <c r="G14" s="46" t="s">
        <v>183</v>
      </c>
      <c r="H14" s="46" t="s">
        <v>184</v>
      </c>
      <c r="I14" s="46" t="s">
        <v>5</v>
      </c>
      <c r="J14" s="46" t="s">
        <v>5</v>
      </c>
      <c r="K14" s="47" t="s">
        <v>35</v>
      </c>
      <c r="L14" s="47" t="s">
        <v>36</v>
      </c>
      <c r="M14" s="47" t="s">
        <v>37</v>
      </c>
      <c r="N14" s="47" t="s">
        <v>38</v>
      </c>
      <c r="O14" s="46" t="s">
        <v>39</v>
      </c>
      <c r="P14" s="46" t="s">
        <v>6</v>
      </c>
      <c r="Q14" s="46" t="s">
        <v>5</v>
      </c>
      <c r="R14" s="46" t="s">
        <v>40</v>
      </c>
      <c r="S14" s="47" t="s">
        <v>41</v>
      </c>
      <c r="T14" s="47" t="s">
        <v>42</v>
      </c>
      <c r="U14" s="47" t="s">
        <v>43</v>
      </c>
      <c r="V14" s="46" t="s">
        <v>5</v>
      </c>
      <c r="W14" s="45" t="s">
        <v>5</v>
      </c>
    </row>
    <row r="15" spans="1:23" ht="20.25" x14ac:dyDescent="0.35">
      <c r="C15" s="44" t="s">
        <v>4</v>
      </c>
      <c r="D15" s="72"/>
      <c r="E15" s="73"/>
      <c r="F15" s="60"/>
      <c r="G15" s="180"/>
      <c r="H15" s="181"/>
      <c r="I15" s="43"/>
      <c r="J15" s="42"/>
      <c r="K15" s="74"/>
      <c r="L15" s="74"/>
      <c r="M15" s="42"/>
      <c r="N15" s="75"/>
      <c r="O15" s="42"/>
      <c r="P15" s="42"/>
      <c r="Q15" s="42"/>
      <c r="R15" s="42"/>
      <c r="S15" s="42"/>
      <c r="T15" s="74"/>
      <c r="U15" s="76"/>
      <c r="V15" s="42"/>
      <c r="W15" s="41"/>
    </row>
    <row r="16" spans="1:23" ht="14.25" x14ac:dyDescent="0.45">
      <c r="C16" s="182" t="s">
        <v>185</v>
      </c>
      <c r="D16" s="77"/>
      <c r="E16" s="78"/>
      <c r="F16" s="40"/>
      <c r="G16" s="176">
        <f>F16*0.85</f>
        <v>0</v>
      </c>
      <c r="H16" s="177">
        <f>F16*1.15</f>
        <v>0</v>
      </c>
      <c r="I16" s="39">
        <f t="shared" ref="I16:I27" si="0">E16-E15</f>
        <v>0</v>
      </c>
      <c r="J16" s="61" t="e">
        <f>(I16-F16)/F16</f>
        <v>#DIV/0!</v>
      </c>
      <c r="K16" s="80"/>
      <c r="L16" s="80"/>
      <c r="M16" s="38" t="str">
        <f>IF(L16=0,"",(L16-L15))</f>
        <v/>
      </c>
      <c r="N16" s="81"/>
      <c r="O16" s="38" t="e">
        <f>(M16-(N16-N15))*0.95</f>
        <v>#VALUE!</v>
      </c>
      <c r="P16" s="79"/>
      <c r="Q16" s="61" t="e">
        <f>(O16-P16)/P16</f>
        <v>#VALUE!</v>
      </c>
      <c r="R16" s="61" t="e">
        <f>O16/(O16+(K16-K15))</f>
        <v>#VALUE!</v>
      </c>
      <c r="S16" s="82" t="e">
        <f>(L16-L15)/(N16-N15)</f>
        <v>#DIV/0!</v>
      </c>
      <c r="T16" s="80"/>
      <c r="U16" s="83"/>
      <c r="V16" s="84">
        <f>T16-T15</f>
        <v>0</v>
      </c>
      <c r="W16" s="85">
        <f>U16-U15</f>
        <v>0</v>
      </c>
    </row>
    <row r="17" spans="3:23" ht="14.25" x14ac:dyDescent="0.45">
      <c r="C17" s="182" t="s">
        <v>186</v>
      </c>
      <c r="D17" s="77"/>
      <c r="E17" s="78"/>
      <c r="F17" s="40"/>
      <c r="G17" s="176">
        <f t="shared" ref="G17:G27" si="1">F17*0.85</f>
        <v>0</v>
      </c>
      <c r="H17" s="177">
        <f t="shared" ref="H17:H27" si="2">F17*1.15</f>
        <v>0</v>
      </c>
      <c r="I17" s="39">
        <f t="shared" si="0"/>
        <v>0</v>
      </c>
      <c r="J17" s="61" t="e">
        <f t="shared" ref="J17:J28" si="3">(I17-F17)/F17</f>
        <v>#DIV/0!</v>
      </c>
      <c r="K17" s="80"/>
      <c r="L17" s="80"/>
      <c r="M17" s="38" t="str">
        <f t="shared" ref="M17:M27" si="4">IF(L17=0,"",(L17-L16))</f>
        <v/>
      </c>
      <c r="N17" s="81"/>
      <c r="O17" s="38" t="e">
        <f t="shared" ref="O17:O27" si="5">(M17-(N17-N16))*0.95</f>
        <v>#VALUE!</v>
      </c>
      <c r="P17" s="79"/>
      <c r="Q17" s="61" t="e">
        <f t="shared" ref="Q17:Q27" si="6">(O17-P17)/P17</f>
        <v>#VALUE!</v>
      </c>
      <c r="R17" s="61" t="e">
        <f t="shared" ref="R17:R27" si="7">O17/(O17+(K17-K16))</f>
        <v>#VALUE!</v>
      </c>
      <c r="S17" s="82" t="e">
        <f t="shared" ref="S17:S27" si="8">(L17-L16)/(N17-N16)</f>
        <v>#DIV/0!</v>
      </c>
      <c r="T17" s="80"/>
      <c r="U17" s="83"/>
      <c r="V17" s="84">
        <f t="shared" ref="V17:W27" si="9">T17-T16</f>
        <v>0</v>
      </c>
      <c r="W17" s="85">
        <f t="shared" si="9"/>
        <v>0</v>
      </c>
    </row>
    <row r="18" spans="3:23" ht="14.25" x14ac:dyDescent="0.45">
      <c r="C18" s="182" t="s">
        <v>187</v>
      </c>
      <c r="D18" s="77"/>
      <c r="E18" s="78"/>
      <c r="F18" s="40"/>
      <c r="G18" s="176">
        <f t="shared" si="1"/>
        <v>0</v>
      </c>
      <c r="H18" s="177">
        <f t="shared" si="2"/>
        <v>0</v>
      </c>
      <c r="I18" s="39">
        <f t="shared" si="0"/>
        <v>0</v>
      </c>
      <c r="J18" s="61" t="e">
        <f t="shared" si="3"/>
        <v>#DIV/0!</v>
      </c>
      <c r="K18" s="80"/>
      <c r="L18" s="80"/>
      <c r="M18" s="38" t="str">
        <f t="shared" si="4"/>
        <v/>
      </c>
      <c r="N18" s="81"/>
      <c r="O18" s="38" t="e">
        <f t="shared" si="5"/>
        <v>#VALUE!</v>
      </c>
      <c r="P18" s="79"/>
      <c r="Q18" s="61" t="e">
        <f t="shared" si="6"/>
        <v>#VALUE!</v>
      </c>
      <c r="R18" s="61" t="e">
        <f t="shared" si="7"/>
        <v>#VALUE!</v>
      </c>
      <c r="S18" s="82" t="e">
        <f t="shared" si="8"/>
        <v>#DIV/0!</v>
      </c>
      <c r="T18" s="80"/>
      <c r="U18" s="83"/>
      <c r="V18" s="84">
        <f t="shared" si="9"/>
        <v>0</v>
      </c>
      <c r="W18" s="85">
        <f t="shared" si="9"/>
        <v>0</v>
      </c>
    </row>
    <row r="19" spans="3:23" ht="14.25" x14ac:dyDescent="0.45">
      <c r="C19" s="182" t="s">
        <v>188</v>
      </c>
      <c r="D19" s="77"/>
      <c r="E19" s="78"/>
      <c r="F19" s="40"/>
      <c r="G19" s="176">
        <f t="shared" si="1"/>
        <v>0</v>
      </c>
      <c r="H19" s="177">
        <f t="shared" si="2"/>
        <v>0</v>
      </c>
      <c r="I19" s="39">
        <f t="shared" si="0"/>
        <v>0</v>
      </c>
      <c r="J19" s="61" t="e">
        <f t="shared" si="3"/>
        <v>#DIV/0!</v>
      </c>
      <c r="K19" s="80"/>
      <c r="L19" s="80"/>
      <c r="M19" s="38" t="str">
        <f t="shared" si="4"/>
        <v/>
      </c>
      <c r="N19" s="81"/>
      <c r="O19" s="38" t="e">
        <f t="shared" si="5"/>
        <v>#VALUE!</v>
      </c>
      <c r="P19" s="79"/>
      <c r="Q19" s="61" t="e">
        <f t="shared" si="6"/>
        <v>#VALUE!</v>
      </c>
      <c r="R19" s="61" t="e">
        <f t="shared" si="7"/>
        <v>#VALUE!</v>
      </c>
      <c r="S19" s="82" t="e">
        <f t="shared" si="8"/>
        <v>#DIV/0!</v>
      </c>
      <c r="T19" s="80"/>
      <c r="U19" s="83"/>
      <c r="V19" s="84">
        <f t="shared" si="9"/>
        <v>0</v>
      </c>
      <c r="W19" s="85">
        <f t="shared" si="9"/>
        <v>0</v>
      </c>
    </row>
    <row r="20" spans="3:23" ht="14.25" x14ac:dyDescent="0.45">
      <c r="C20" s="182" t="s">
        <v>189</v>
      </c>
      <c r="D20" s="77"/>
      <c r="E20" s="78"/>
      <c r="F20" s="40"/>
      <c r="G20" s="176">
        <f t="shared" si="1"/>
        <v>0</v>
      </c>
      <c r="H20" s="177">
        <f t="shared" si="2"/>
        <v>0</v>
      </c>
      <c r="I20" s="39">
        <f t="shared" si="0"/>
        <v>0</v>
      </c>
      <c r="J20" s="61" t="e">
        <f t="shared" si="3"/>
        <v>#DIV/0!</v>
      </c>
      <c r="K20" s="80"/>
      <c r="L20" s="80"/>
      <c r="M20" s="38" t="str">
        <f t="shared" si="4"/>
        <v/>
      </c>
      <c r="N20" s="81"/>
      <c r="O20" s="38" t="e">
        <f t="shared" si="5"/>
        <v>#VALUE!</v>
      </c>
      <c r="P20" s="79"/>
      <c r="Q20" s="61" t="e">
        <f t="shared" si="6"/>
        <v>#VALUE!</v>
      </c>
      <c r="R20" s="61" t="e">
        <f t="shared" si="7"/>
        <v>#VALUE!</v>
      </c>
      <c r="S20" s="82" t="e">
        <f t="shared" si="8"/>
        <v>#DIV/0!</v>
      </c>
      <c r="T20" s="80"/>
      <c r="U20" s="83"/>
      <c r="V20" s="84">
        <f t="shared" si="9"/>
        <v>0</v>
      </c>
      <c r="W20" s="85">
        <f t="shared" si="9"/>
        <v>0</v>
      </c>
    </row>
    <row r="21" spans="3:23" ht="14.25" x14ac:dyDescent="0.45">
      <c r="C21" s="182" t="s">
        <v>190</v>
      </c>
      <c r="D21" s="77"/>
      <c r="E21" s="78"/>
      <c r="F21" s="40"/>
      <c r="G21" s="176">
        <f t="shared" si="1"/>
        <v>0</v>
      </c>
      <c r="H21" s="177">
        <f t="shared" si="2"/>
        <v>0</v>
      </c>
      <c r="I21" s="39">
        <f t="shared" si="0"/>
        <v>0</v>
      </c>
      <c r="J21" s="61" t="e">
        <f t="shared" si="3"/>
        <v>#DIV/0!</v>
      </c>
      <c r="K21" s="80"/>
      <c r="L21" s="80"/>
      <c r="M21" s="38" t="str">
        <f t="shared" si="4"/>
        <v/>
      </c>
      <c r="N21" s="81"/>
      <c r="O21" s="38" t="e">
        <f t="shared" si="5"/>
        <v>#VALUE!</v>
      </c>
      <c r="P21" s="79"/>
      <c r="Q21" s="61" t="e">
        <f t="shared" si="6"/>
        <v>#VALUE!</v>
      </c>
      <c r="R21" s="61" t="e">
        <f t="shared" si="7"/>
        <v>#VALUE!</v>
      </c>
      <c r="S21" s="82" t="e">
        <f t="shared" si="8"/>
        <v>#DIV/0!</v>
      </c>
      <c r="T21" s="80"/>
      <c r="U21" s="83"/>
      <c r="V21" s="84">
        <f t="shared" si="9"/>
        <v>0</v>
      </c>
      <c r="W21" s="85">
        <f t="shared" si="9"/>
        <v>0</v>
      </c>
    </row>
    <row r="22" spans="3:23" ht="14.25" x14ac:dyDescent="0.45">
      <c r="C22" s="182" t="s">
        <v>191</v>
      </c>
      <c r="D22" s="77"/>
      <c r="E22" s="78"/>
      <c r="F22" s="40"/>
      <c r="G22" s="176">
        <f t="shared" si="1"/>
        <v>0</v>
      </c>
      <c r="H22" s="177">
        <f t="shared" si="2"/>
        <v>0</v>
      </c>
      <c r="I22" s="39">
        <f t="shared" si="0"/>
        <v>0</v>
      </c>
      <c r="J22" s="61" t="e">
        <f t="shared" si="3"/>
        <v>#DIV/0!</v>
      </c>
      <c r="K22" s="80"/>
      <c r="L22" s="80"/>
      <c r="M22" s="38" t="str">
        <f t="shared" si="4"/>
        <v/>
      </c>
      <c r="N22" s="81"/>
      <c r="O22" s="38" t="e">
        <f t="shared" si="5"/>
        <v>#VALUE!</v>
      </c>
      <c r="P22" s="79"/>
      <c r="Q22" s="61" t="e">
        <f t="shared" si="6"/>
        <v>#VALUE!</v>
      </c>
      <c r="R22" s="61" t="e">
        <f t="shared" si="7"/>
        <v>#VALUE!</v>
      </c>
      <c r="S22" s="82" t="e">
        <f t="shared" si="8"/>
        <v>#DIV/0!</v>
      </c>
      <c r="T22" s="80"/>
      <c r="U22" s="83"/>
      <c r="V22" s="84">
        <f t="shared" si="9"/>
        <v>0</v>
      </c>
      <c r="W22" s="85">
        <f t="shared" si="9"/>
        <v>0</v>
      </c>
    </row>
    <row r="23" spans="3:23" ht="14.25" x14ac:dyDescent="0.45">
      <c r="C23" s="182" t="s">
        <v>192</v>
      </c>
      <c r="D23" s="77"/>
      <c r="E23" s="78"/>
      <c r="F23" s="40"/>
      <c r="G23" s="176">
        <f t="shared" si="1"/>
        <v>0</v>
      </c>
      <c r="H23" s="177">
        <f t="shared" si="2"/>
        <v>0</v>
      </c>
      <c r="I23" s="39">
        <f t="shared" si="0"/>
        <v>0</v>
      </c>
      <c r="J23" s="61" t="e">
        <f t="shared" si="3"/>
        <v>#DIV/0!</v>
      </c>
      <c r="K23" s="80"/>
      <c r="L23" s="80"/>
      <c r="M23" s="38" t="str">
        <f t="shared" si="4"/>
        <v/>
      </c>
      <c r="N23" s="81"/>
      <c r="O23" s="38" t="e">
        <f t="shared" si="5"/>
        <v>#VALUE!</v>
      </c>
      <c r="P23" s="79"/>
      <c r="Q23" s="61" t="e">
        <f t="shared" si="6"/>
        <v>#VALUE!</v>
      </c>
      <c r="R23" s="61" t="e">
        <f t="shared" si="7"/>
        <v>#VALUE!</v>
      </c>
      <c r="S23" s="82" t="e">
        <f t="shared" si="8"/>
        <v>#DIV/0!</v>
      </c>
      <c r="T23" s="80"/>
      <c r="U23" s="83"/>
      <c r="V23" s="84">
        <f t="shared" si="9"/>
        <v>0</v>
      </c>
      <c r="W23" s="85">
        <f t="shared" si="9"/>
        <v>0</v>
      </c>
    </row>
    <row r="24" spans="3:23" ht="14.25" x14ac:dyDescent="0.45">
      <c r="C24" s="182" t="s">
        <v>193</v>
      </c>
      <c r="D24" s="77"/>
      <c r="E24" s="78"/>
      <c r="F24" s="40"/>
      <c r="G24" s="176">
        <f t="shared" si="1"/>
        <v>0</v>
      </c>
      <c r="H24" s="177">
        <f t="shared" si="2"/>
        <v>0</v>
      </c>
      <c r="I24" s="39">
        <f t="shared" si="0"/>
        <v>0</v>
      </c>
      <c r="J24" s="61" t="e">
        <f t="shared" si="3"/>
        <v>#DIV/0!</v>
      </c>
      <c r="K24" s="80"/>
      <c r="L24" s="80"/>
      <c r="M24" s="38" t="str">
        <f t="shared" si="4"/>
        <v/>
      </c>
      <c r="N24" s="81"/>
      <c r="O24" s="38" t="e">
        <f t="shared" si="5"/>
        <v>#VALUE!</v>
      </c>
      <c r="P24" s="79"/>
      <c r="Q24" s="61" t="e">
        <f t="shared" si="6"/>
        <v>#VALUE!</v>
      </c>
      <c r="R24" s="61" t="e">
        <f t="shared" si="7"/>
        <v>#VALUE!</v>
      </c>
      <c r="S24" s="82" t="e">
        <f t="shared" si="8"/>
        <v>#DIV/0!</v>
      </c>
      <c r="T24" s="80"/>
      <c r="U24" s="83"/>
      <c r="V24" s="84">
        <f t="shared" si="9"/>
        <v>0</v>
      </c>
      <c r="W24" s="85">
        <f t="shared" si="9"/>
        <v>0</v>
      </c>
    </row>
    <row r="25" spans="3:23" ht="14.25" x14ac:dyDescent="0.45">
      <c r="C25" s="182" t="s">
        <v>194</v>
      </c>
      <c r="D25" s="77"/>
      <c r="E25" s="78"/>
      <c r="F25" s="40"/>
      <c r="G25" s="176">
        <f t="shared" si="1"/>
        <v>0</v>
      </c>
      <c r="H25" s="177">
        <f t="shared" si="2"/>
        <v>0</v>
      </c>
      <c r="I25" s="39">
        <f t="shared" si="0"/>
        <v>0</v>
      </c>
      <c r="J25" s="61" t="e">
        <f t="shared" si="3"/>
        <v>#DIV/0!</v>
      </c>
      <c r="K25" s="80"/>
      <c r="L25" s="80"/>
      <c r="M25" s="38" t="str">
        <f t="shared" si="4"/>
        <v/>
      </c>
      <c r="N25" s="81"/>
      <c r="O25" s="38" t="e">
        <f t="shared" si="5"/>
        <v>#VALUE!</v>
      </c>
      <c r="P25" s="79"/>
      <c r="Q25" s="61" t="e">
        <f t="shared" si="6"/>
        <v>#VALUE!</v>
      </c>
      <c r="R25" s="61" t="e">
        <f t="shared" si="7"/>
        <v>#VALUE!</v>
      </c>
      <c r="S25" s="82" t="e">
        <f t="shared" si="8"/>
        <v>#DIV/0!</v>
      </c>
      <c r="T25" s="80"/>
      <c r="U25" s="83"/>
      <c r="V25" s="84">
        <f t="shared" si="9"/>
        <v>0</v>
      </c>
      <c r="W25" s="85">
        <f t="shared" si="9"/>
        <v>0</v>
      </c>
    </row>
    <row r="26" spans="3:23" ht="14.25" x14ac:dyDescent="0.45">
      <c r="C26" s="182" t="s">
        <v>195</v>
      </c>
      <c r="D26" s="77"/>
      <c r="E26" s="78"/>
      <c r="F26" s="40"/>
      <c r="G26" s="176">
        <f t="shared" si="1"/>
        <v>0</v>
      </c>
      <c r="H26" s="177">
        <f t="shared" si="2"/>
        <v>0</v>
      </c>
      <c r="I26" s="39">
        <f t="shared" si="0"/>
        <v>0</v>
      </c>
      <c r="J26" s="61" t="e">
        <f t="shared" si="3"/>
        <v>#DIV/0!</v>
      </c>
      <c r="K26" s="80"/>
      <c r="L26" s="80"/>
      <c r="M26" s="38" t="str">
        <f t="shared" si="4"/>
        <v/>
      </c>
      <c r="N26" s="81"/>
      <c r="O26" s="38" t="e">
        <f t="shared" si="5"/>
        <v>#VALUE!</v>
      </c>
      <c r="P26" s="79"/>
      <c r="Q26" s="61" t="e">
        <f t="shared" si="6"/>
        <v>#VALUE!</v>
      </c>
      <c r="R26" s="61" t="e">
        <f t="shared" si="7"/>
        <v>#VALUE!</v>
      </c>
      <c r="S26" s="82" t="e">
        <f t="shared" si="8"/>
        <v>#DIV/0!</v>
      </c>
      <c r="T26" s="80"/>
      <c r="U26" s="83"/>
      <c r="V26" s="84">
        <f t="shared" si="9"/>
        <v>0</v>
      </c>
      <c r="W26" s="85">
        <f t="shared" si="9"/>
        <v>0</v>
      </c>
    </row>
    <row r="27" spans="3:23" ht="14.65" thickBot="1" x14ac:dyDescent="0.5">
      <c r="C27" s="182" t="s">
        <v>196</v>
      </c>
      <c r="D27" s="86"/>
      <c r="E27" s="87"/>
      <c r="F27" s="37"/>
      <c r="G27" s="183">
        <f t="shared" si="1"/>
        <v>0</v>
      </c>
      <c r="H27" s="177">
        <f t="shared" si="2"/>
        <v>0</v>
      </c>
      <c r="I27" s="36">
        <f t="shared" si="0"/>
        <v>0</v>
      </c>
      <c r="J27" s="61" t="e">
        <f t="shared" si="3"/>
        <v>#DIV/0!</v>
      </c>
      <c r="K27" s="89"/>
      <c r="L27" s="89"/>
      <c r="M27" s="35" t="str">
        <f t="shared" si="4"/>
        <v/>
      </c>
      <c r="N27" s="90"/>
      <c r="O27" s="35" t="e">
        <f t="shared" si="5"/>
        <v>#VALUE!</v>
      </c>
      <c r="P27" s="88"/>
      <c r="Q27" s="63" t="e">
        <f t="shared" si="6"/>
        <v>#VALUE!</v>
      </c>
      <c r="R27" s="63" t="e">
        <f t="shared" si="7"/>
        <v>#VALUE!</v>
      </c>
      <c r="S27" s="91" t="e">
        <f t="shared" si="8"/>
        <v>#DIV/0!</v>
      </c>
      <c r="T27" s="89"/>
      <c r="U27" s="92"/>
      <c r="V27" s="93">
        <f t="shared" si="9"/>
        <v>0</v>
      </c>
      <c r="W27" s="94">
        <f t="shared" si="9"/>
        <v>0</v>
      </c>
    </row>
    <row r="28" spans="3:23" ht="12.75" customHeight="1" thickBot="1" x14ac:dyDescent="0.4">
      <c r="C28" s="34" t="s">
        <v>3</v>
      </c>
      <c r="D28" s="33"/>
      <c r="E28" s="64"/>
      <c r="F28" s="32">
        <f>SUM(F16:F27)</f>
        <v>0</v>
      </c>
      <c r="G28" s="32">
        <f t="shared" ref="G28:H28" si="10">SUM(G16:G27)</f>
        <v>0</v>
      </c>
      <c r="H28" s="32">
        <f t="shared" si="10"/>
        <v>0</v>
      </c>
      <c r="I28" s="65">
        <f>SUM(I16:I27)</f>
        <v>0</v>
      </c>
      <c r="J28" s="61" t="e">
        <f t="shared" si="3"/>
        <v>#DIV/0!</v>
      </c>
      <c r="K28" s="30"/>
      <c r="L28" s="30"/>
      <c r="M28" s="96">
        <f>SUM(M16:M27)</f>
        <v>0</v>
      </c>
      <c r="N28" s="30"/>
      <c r="O28" s="96" t="e">
        <f>SUM(O16:O27)</f>
        <v>#VALUE!</v>
      </c>
      <c r="P28" s="95">
        <f>SUM(P16:P27)</f>
        <v>0</v>
      </c>
      <c r="Q28" s="31" t="e">
        <f>(O28-P28)/P28</f>
        <v>#VALUE!</v>
      </c>
      <c r="R28" s="66" t="e">
        <f>O28/(O28+(K27-K15))</f>
        <v>#VALUE!</v>
      </c>
      <c r="S28" s="97" t="e">
        <f>(L27-L15)/(N27-N15)</f>
        <v>#DIV/0!</v>
      </c>
      <c r="T28" s="30"/>
      <c r="U28" s="30"/>
      <c r="V28" s="96">
        <f>SUM(V16:V27)</f>
        <v>0</v>
      </c>
      <c r="W28" s="98">
        <f>SUM(W16:W27)</f>
        <v>0</v>
      </c>
    </row>
    <row r="29" spans="3:23" ht="19.5" customHeight="1" x14ac:dyDescent="0.35">
      <c r="C29" s="295"/>
      <c r="D29" s="295"/>
      <c r="E29" s="295"/>
      <c r="F29" s="295"/>
      <c r="G29" s="295"/>
      <c r="H29" s="295"/>
      <c r="I29" s="295"/>
      <c r="J29" s="27"/>
      <c r="K29" s="28"/>
      <c r="L29" s="28"/>
      <c r="M29" s="28"/>
      <c r="N29" s="67"/>
      <c r="O29" s="28"/>
      <c r="Q29" s="28"/>
    </row>
    <row r="30" spans="3:23" ht="15" customHeight="1" x14ac:dyDescent="0.35">
      <c r="C30" s="26" t="s">
        <v>2</v>
      </c>
      <c r="D30" s="25"/>
      <c r="E30" s="25"/>
      <c r="F30" s="25"/>
      <c r="G30" s="25"/>
      <c r="H30" s="25"/>
      <c r="I30" s="25"/>
      <c r="J30" s="25"/>
      <c r="K30" s="25"/>
      <c r="L30" s="25"/>
      <c r="M30" s="25"/>
      <c r="N30" s="25"/>
      <c r="P30" s="25"/>
      <c r="Q30" s="25"/>
    </row>
    <row r="31" spans="3:23" ht="90.75" customHeight="1" x14ac:dyDescent="0.35">
      <c r="C31" s="296" t="s">
        <v>44</v>
      </c>
      <c r="D31" s="296"/>
      <c r="E31" s="296"/>
      <c r="F31" s="296"/>
      <c r="G31" s="296"/>
      <c r="H31" s="296"/>
      <c r="I31" s="296"/>
      <c r="J31" s="296"/>
      <c r="K31" s="297"/>
      <c r="L31" s="297"/>
      <c r="M31" s="297"/>
      <c r="N31" s="297"/>
    </row>
    <row r="32" spans="3:23" ht="13.5" x14ac:dyDescent="0.35">
      <c r="C32" s="24"/>
      <c r="D32" s="24"/>
      <c r="E32" s="24"/>
      <c r="F32" s="24"/>
      <c r="G32" s="24"/>
      <c r="H32" s="24"/>
      <c r="I32" s="24"/>
      <c r="J32" s="24"/>
    </row>
    <row r="33" spans="3:14" ht="13.5" x14ac:dyDescent="0.35">
      <c r="C33" s="23" t="s">
        <v>1</v>
      </c>
    </row>
    <row r="34" spans="3:14" ht="29.25" customHeight="1" x14ac:dyDescent="0.35">
      <c r="C34" s="296" t="s">
        <v>45</v>
      </c>
      <c r="D34" s="296"/>
      <c r="E34" s="296"/>
      <c r="F34" s="296"/>
      <c r="G34" s="296"/>
      <c r="H34" s="296"/>
      <c r="I34" s="296"/>
      <c r="J34" s="296"/>
      <c r="K34" s="298"/>
      <c r="L34" s="298"/>
      <c r="M34" s="298"/>
      <c r="N34" s="298"/>
    </row>
    <row r="35" spans="3:14" x14ac:dyDescent="0.35">
      <c r="C35" s="55"/>
    </row>
    <row r="36" spans="3:14" ht="13.5" x14ac:dyDescent="0.35">
      <c r="C36" s="23" t="s">
        <v>0</v>
      </c>
    </row>
    <row r="37" spans="3:14" ht="61.5" customHeight="1" x14ac:dyDescent="0.35">
      <c r="C37" s="279" t="s">
        <v>46</v>
      </c>
      <c r="D37" s="280"/>
      <c r="E37" s="280"/>
      <c r="F37" s="280"/>
      <c r="G37" s="280"/>
      <c r="H37" s="280"/>
      <c r="I37" s="280"/>
      <c r="J37" s="280"/>
      <c r="K37" s="280"/>
      <c r="L37" s="280"/>
      <c r="M37" s="280"/>
      <c r="N37" s="281"/>
    </row>
  </sheetData>
  <mergeCells count="14">
    <mergeCell ref="C37:N37"/>
    <mergeCell ref="C2:K3"/>
    <mergeCell ref="C7:F7"/>
    <mergeCell ref="G7:H7"/>
    <mergeCell ref="C8:F8"/>
    <mergeCell ref="G8:H8"/>
    <mergeCell ref="C9:F9"/>
    <mergeCell ref="G9:H9"/>
    <mergeCell ref="C10:F10"/>
    <mergeCell ref="G10:H10"/>
    <mergeCell ref="C29:I29"/>
    <mergeCell ref="C31:N31"/>
    <mergeCell ref="C34:N34"/>
    <mergeCell ref="F12:H12"/>
  </mergeCells>
  <conditionalFormatting sqref="J16:J28">
    <cfRule type="cellIs" dxfId="4" priority="5" stopIfTrue="1" operator="notBetween">
      <formula>-0.15</formula>
      <formula>0.15</formula>
    </cfRule>
  </conditionalFormatting>
  <conditionalFormatting sqref="Q16:R28">
    <cfRule type="expression" dxfId="3" priority="4">
      <formula>AND(Q16&lt;-20%,J16&lt;15%,J16&gt;-15%)</formula>
    </cfRule>
  </conditionalFormatting>
  <conditionalFormatting sqref="R28">
    <cfRule type="cellIs" dxfId="2" priority="1" stopIfTrue="1" operator="lessThan">
      <formula>0.9</formula>
    </cfRule>
  </conditionalFormatting>
  <conditionalFormatting sqref="S28">
    <cfRule type="cellIs" dxfId="1" priority="3" operator="lessThan">
      <formula>2.8</formula>
    </cfRule>
  </conditionalFormatting>
  <conditionalFormatting sqref="W16:W28">
    <cfRule type="expression" dxfId="0" priority="2">
      <formula>W16&gt;V16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8</vt:i4>
      </vt:variant>
    </vt:vector>
  </HeadingPairs>
  <TitlesOfParts>
    <vt:vector size="15" baseType="lpstr">
      <vt:lpstr>Contexte</vt:lpstr>
      <vt:lpstr>Proposition GT SOCOL</vt:lpstr>
      <vt:lpstr>Glossaire</vt:lpstr>
      <vt:lpstr>Schema PAC</vt:lpstr>
      <vt:lpstr>source</vt:lpstr>
      <vt:lpstr>Notice et Définitions</vt:lpstr>
      <vt:lpstr>Suivi instal TYPE 4 PAC</vt:lpstr>
      <vt:lpstr>ECSPACAPP</vt:lpstr>
      <vt:lpstr>image1</vt:lpstr>
      <vt:lpstr>ListeTYPE</vt:lpstr>
      <vt:lpstr>Suivi_instal_TYPE_4</vt:lpstr>
      <vt:lpstr>TypeInstall</vt:lpstr>
      <vt:lpstr>Contexte!Zone_d_impression</vt:lpstr>
      <vt:lpstr>'Notice et Définitions'!Zone_d_impression</vt:lpstr>
      <vt:lpstr>'Schema PAC'!Zone_d_impression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 OPTHELIOS</dc:creator>
  <cp:lastModifiedBy>Moran GUILLERMIC</cp:lastModifiedBy>
  <cp:lastPrinted>2024-12-11T12:56:38Z</cp:lastPrinted>
  <dcterms:created xsi:type="dcterms:W3CDTF">2022-10-26T12:46:12Z</dcterms:created>
  <dcterms:modified xsi:type="dcterms:W3CDTF">2025-12-10T14:24:31Z</dcterms:modified>
</cp:coreProperties>
</file>