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defaultThemeVersion="124226"/>
  <mc:AlternateContent xmlns:mc="http://schemas.openxmlformats.org/markup-compatibility/2006">
    <mc:Choice Requires="x15">
      <x15ac:absPath xmlns:x15ac="http://schemas.microsoft.com/office/spreadsheetml/2010/11/ac" url="C:\Users\Edwige Porcheyre\Desktop\SOCOL 18-19\T1 National\1.1 GT Technique\1.1.1 Bonnes pratiques\"/>
    </mc:Choice>
  </mc:AlternateContent>
  <xr:revisionPtr revIDLastSave="0" documentId="13_ncr:1_{09F47D57-D96C-4DC7-B8E0-49514046C173}" xr6:coauthVersionLast="43" xr6:coauthVersionMax="43" xr10:uidLastSave="{00000000-0000-0000-0000-000000000000}"/>
  <bookViews>
    <workbookView xWindow="-110" yWindow="-110" windowWidth="19420" windowHeight="10420" tabRatio="745" xr2:uid="{00000000-000D-0000-FFFF-FFFF00000000}"/>
  </bookViews>
  <sheets>
    <sheet name="Notice" sheetId="1" r:id="rId1"/>
    <sheet name="Rappel théorique" sheetId="10" r:id="rId2"/>
    <sheet name="Données instal TYPE1" sheetId="2" r:id="rId3"/>
    <sheet name="Suivi instal TYPE 1" sheetId="3" r:id="rId4"/>
    <sheet name="Données instal TYPE2" sheetId="4" r:id="rId5"/>
    <sheet name="Suivi instal TYPE 2" sheetId="5" r:id="rId6"/>
    <sheet name="Données instal TYPE3" sheetId="8" r:id="rId7"/>
    <sheet name="Suivi instal TYPE 3" sheetId="9" r:id="rId8"/>
    <sheet name="Observations" sheetId="6" r:id="rId9"/>
  </sheets>
  <definedNames>
    <definedName name="Z_8DE055D8_94BD_4990_9BC1_AF66A014CAAA_.wvu.PrintArea" localSheetId="0" hidden="1">Notice!$A$1:$C$46</definedName>
    <definedName name="Z_8DE055D8_94BD_4990_9BC1_AF66A014CAAA_.wvu.PrintArea" localSheetId="8" hidden="1">Observations!$A$1:$I$49</definedName>
    <definedName name="Z_8DE055D8_94BD_4990_9BC1_AF66A014CAAA_.wvu.PrintArea" localSheetId="3" hidden="1">'Suivi instal TYPE 1'!$A$1:$I$41</definedName>
    <definedName name="_xlnm.Print_Area" localSheetId="0">Notice!$A$1:$C$46</definedName>
    <definedName name="_xlnm.Print_Area" localSheetId="8">Observations!$A$1:$I$49</definedName>
    <definedName name="_xlnm.Print_Area" localSheetId="3">'Suivi instal TYPE 1'!$A$1:$I$41</definedName>
  </definedNames>
  <calcPr calcId="191029"/>
  <customWorkbookViews>
    <customWorkbookView name="BERTHOMIEU Nadine - Affichage personnalisé" guid="{8DE055D8-94BD-4990-9BC1-AF66A014CAAA}" mergeInterval="0" personalView="1" maximized="1" xWindow="-9" yWindow="-9" windowWidth="1938" windowHeight="1050" tabRatio="795" activeSheetId="8"/>
  </customWorkbookViews>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2" i="9" l="1"/>
  <c r="T32" i="9"/>
  <c r="AA31" i="9"/>
  <c r="AC31" i="9" s="1"/>
  <c r="U31" i="9"/>
  <c r="V31" i="9" s="1"/>
  <c r="AA30" i="9"/>
  <c r="AC30" i="9" s="1"/>
  <c r="U30" i="9"/>
  <c r="V30" i="9" s="1"/>
  <c r="AA29" i="9"/>
  <c r="AC29" i="9" s="1"/>
  <c r="U29" i="9"/>
  <c r="V29" i="9" s="1"/>
  <c r="AA28" i="9"/>
  <c r="AB28" i="9" s="1"/>
  <c r="U28" i="9"/>
  <c r="V28" i="9" s="1"/>
  <c r="AA27" i="9"/>
  <c r="AC27" i="9" s="1"/>
  <c r="U27" i="9"/>
  <c r="V27" i="9" s="1"/>
  <c r="AA26" i="9"/>
  <c r="AC26" i="9" s="1"/>
  <c r="U26" i="9"/>
  <c r="V26" i="9" s="1"/>
  <c r="AA25" i="9"/>
  <c r="AC25" i="9" s="1"/>
  <c r="U25" i="9"/>
  <c r="V25" i="9" s="1"/>
  <c r="AA24" i="9"/>
  <c r="AB24" i="9" s="1"/>
  <c r="U24" i="9"/>
  <c r="V24" i="9" s="1"/>
  <c r="AA23" i="9"/>
  <c r="AC23" i="9" s="1"/>
  <c r="U23" i="9"/>
  <c r="V23" i="9" s="1"/>
  <c r="AA22" i="9"/>
  <c r="AC22" i="9" s="1"/>
  <c r="U22" i="9"/>
  <c r="V22" i="9" s="1"/>
  <c r="AA21" i="9"/>
  <c r="AC21" i="9" s="1"/>
  <c r="U21" i="9"/>
  <c r="V21" i="9" s="1"/>
  <c r="AA20" i="9"/>
  <c r="U20" i="9"/>
  <c r="U32" i="9" l="1"/>
  <c r="AA32" i="9"/>
  <c r="AB21" i="9"/>
  <c r="AB25" i="9"/>
  <c r="AB29" i="9"/>
  <c r="AC20" i="9"/>
  <c r="AC24" i="9"/>
  <c r="AC28" i="9"/>
  <c r="V20" i="9"/>
  <c r="AB22" i="9"/>
  <c r="AB26" i="9"/>
  <c r="AB30" i="9"/>
  <c r="AB23" i="9"/>
  <c r="AB27" i="9"/>
  <c r="AB31" i="9"/>
  <c r="AB20" i="9"/>
  <c r="M21" i="9"/>
  <c r="O21" i="9" s="1"/>
  <c r="M22" i="9"/>
  <c r="O22" i="9" s="1"/>
  <c r="M23" i="9"/>
  <c r="O23" i="9" s="1"/>
  <c r="M24" i="9"/>
  <c r="O24" i="9" s="1"/>
  <c r="M25" i="9"/>
  <c r="O25" i="9" s="1"/>
  <c r="M26" i="9"/>
  <c r="O26" i="9" s="1"/>
  <c r="M27" i="9"/>
  <c r="O27" i="9" s="1"/>
  <c r="M28" i="9"/>
  <c r="O28" i="9" s="1"/>
  <c r="M29" i="9"/>
  <c r="O29" i="9" s="1"/>
  <c r="M30" i="9"/>
  <c r="O30" i="9" s="1"/>
  <c r="M31" i="9"/>
  <c r="O31" i="9" s="1"/>
  <c r="M20" i="9"/>
  <c r="AF32" i="5"/>
  <c r="AA32" i="5"/>
  <c r="AM31" i="5"/>
  <c r="AN31" i="5" s="1"/>
  <c r="AH31" i="5"/>
  <c r="AK31" i="5" s="1"/>
  <c r="AB31" i="5"/>
  <c r="AC31" i="5" s="1"/>
  <c r="AM30" i="5"/>
  <c r="AN30" i="5" s="1"/>
  <c r="AK30" i="5"/>
  <c r="AH30" i="5"/>
  <c r="AJ30" i="5" s="1"/>
  <c r="AB30" i="5"/>
  <c r="AC30" i="5" s="1"/>
  <c r="AM29" i="5"/>
  <c r="AN29" i="5" s="1"/>
  <c r="AH29" i="5"/>
  <c r="AI29" i="5" s="1"/>
  <c r="AB29" i="5"/>
  <c r="AC29" i="5" s="1"/>
  <c r="AM28" i="5"/>
  <c r="AN28" i="5" s="1"/>
  <c r="AQ28" i="5" s="1"/>
  <c r="AK28" i="5"/>
  <c r="AJ28" i="5"/>
  <c r="AH28" i="5"/>
  <c r="AI28" i="5" s="1"/>
  <c r="AB28" i="5"/>
  <c r="AC28" i="5" s="1"/>
  <c r="AM27" i="5"/>
  <c r="AN27" i="5" s="1"/>
  <c r="AH27" i="5"/>
  <c r="AK27" i="5" s="1"/>
  <c r="AB27" i="5"/>
  <c r="AC27" i="5" s="1"/>
  <c r="AM26" i="5"/>
  <c r="AN26" i="5" s="1"/>
  <c r="AK26" i="5"/>
  <c r="AH26" i="5"/>
  <c r="AJ26" i="5" s="1"/>
  <c r="AB26" i="5"/>
  <c r="AC26" i="5" s="1"/>
  <c r="AM25" i="5"/>
  <c r="AN25" i="5" s="1"/>
  <c r="AH25" i="5"/>
  <c r="AI25" i="5" s="1"/>
  <c r="AB25" i="5"/>
  <c r="AC25" i="5" s="1"/>
  <c r="AM24" i="5"/>
  <c r="AN24" i="5" s="1"/>
  <c r="AQ24" i="5" s="1"/>
  <c r="AK24" i="5"/>
  <c r="AJ24" i="5"/>
  <c r="AH24" i="5"/>
  <c r="AI24" i="5" s="1"/>
  <c r="AB24" i="5"/>
  <c r="AC24" i="5" s="1"/>
  <c r="AM23" i="5"/>
  <c r="AN23" i="5" s="1"/>
  <c r="AH23" i="5"/>
  <c r="AK23" i="5" s="1"/>
  <c r="AB23" i="5"/>
  <c r="AC23" i="5" s="1"/>
  <c r="AM22" i="5"/>
  <c r="AN22" i="5" s="1"/>
  <c r="AK22" i="5"/>
  <c r="AH22" i="5"/>
  <c r="AJ22" i="5" s="1"/>
  <c r="AB22" i="5"/>
  <c r="AC22" i="5" s="1"/>
  <c r="AM21" i="5"/>
  <c r="AN21" i="5" s="1"/>
  <c r="AH21" i="5"/>
  <c r="AI21" i="5" s="1"/>
  <c r="AB21" i="5"/>
  <c r="AC21" i="5" s="1"/>
  <c r="AM20" i="5"/>
  <c r="AN20" i="5" s="1"/>
  <c r="AQ20" i="5" s="1"/>
  <c r="AK20" i="5"/>
  <c r="AJ20" i="5"/>
  <c r="AH20" i="5"/>
  <c r="AB20" i="5"/>
  <c r="AC20" i="5" s="1"/>
  <c r="M21" i="5"/>
  <c r="O21" i="5" s="1"/>
  <c r="M22" i="5"/>
  <c r="O22" i="5" s="1"/>
  <c r="M23" i="5"/>
  <c r="P23" i="5" s="1"/>
  <c r="M24" i="5"/>
  <c r="N24" i="5" s="1"/>
  <c r="M25" i="5"/>
  <c r="O25" i="5" s="1"/>
  <c r="M26" i="5"/>
  <c r="O26" i="5" s="1"/>
  <c r="M27" i="5"/>
  <c r="P27" i="5" s="1"/>
  <c r="M28" i="5"/>
  <c r="N28" i="5" s="1"/>
  <c r="M29" i="5"/>
  <c r="O29" i="5" s="1"/>
  <c r="M30" i="5"/>
  <c r="P30" i="5" s="1"/>
  <c r="M31" i="5"/>
  <c r="P31" i="5" s="1"/>
  <c r="M20" i="5"/>
  <c r="N20" i="5" s="1"/>
  <c r="K32" i="5"/>
  <c r="AH32" i="5" l="1"/>
  <c r="AJ29" i="5"/>
  <c r="AJ21" i="5"/>
  <c r="AJ25" i="5"/>
  <c r="AI20" i="5"/>
  <c r="AK21" i="5"/>
  <c r="AK25" i="5"/>
  <c r="AK29" i="5"/>
  <c r="O20" i="9"/>
  <c r="N20" i="9"/>
  <c r="M32" i="9"/>
  <c r="M33" i="9" s="1"/>
  <c r="AA33" i="9"/>
  <c r="AO22" i="5"/>
  <c r="AQ22" i="5"/>
  <c r="AP22" i="5"/>
  <c r="AO26" i="5"/>
  <c r="AQ26" i="5"/>
  <c r="AP26" i="5"/>
  <c r="AO30" i="5"/>
  <c r="AQ30" i="5"/>
  <c r="AP30" i="5"/>
  <c r="AH33" i="5"/>
  <c r="AI32" i="5"/>
  <c r="AQ21" i="5"/>
  <c r="AP21" i="5"/>
  <c r="AO21" i="5"/>
  <c r="AP23" i="5"/>
  <c r="AO23" i="5"/>
  <c r="AQ23" i="5"/>
  <c r="AQ25" i="5"/>
  <c r="AP25" i="5"/>
  <c r="AO25" i="5"/>
  <c r="AP27" i="5"/>
  <c r="AO27" i="5"/>
  <c r="AQ27" i="5"/>
  <c r="AQ29" i="5"/>
  <c r="AP29" i="5"/>
  <c r="AO29" i="5"/>
  <c r="AP31" i="5"/>
  <c r="AO31" i="5"/>
  <c r="AQ31" i="5"/>
  <c r="AO20" i="5"/>
  <c r="AI23" i="5"/>
  <c r="AO24" i="5"/>
  <c r="AI27" i="5"/>
  <c r="AO28" i="5"/>
  <c r="AI31" i="5"/>
  <c r="AM32" i="5"/>
  <c r="AP20" i="5"/>
  <c r="AI22" i="5"/>
  <c r="AJ23" i="5"/>
  <c r="AP24" i="5"/>
  <c r="AI26" i="5"/>
  <c r="AJ27" i="5"/>
  <c r="AP28" i="5"/>
  <c r="AI30" i="5"/>
  <c r="AJ31" i="5"/>
  <c r="AN32" i="5"/>
  <c r="P24" i="5"/>
  <c r="P25" i="5"/>
  <c r="P29" i="5"/>
  <c r="O20" i="5"/>
  <c r="P28" i="5"/>
  <c r="P20" i="5"/>
  <c r="P21" i="5"/>
  <c r="O28" i="5"/>
  <c r="O24" i="5"/>
  <c r="P26" i="5"/>
  <c r="P22" i="5"/>
  <c r="N31" i="5"/>
  <c r="N27" i="5"/>
  <c r="N23" i="5"/>
  <c r="N30" i="5"/>
  <c r="N26" i="5"/>
  <c r="N22" i="5"/>
  <c r="O31" i="5"/>
  <c r="O27" i="5"/>
  <c r="O23" i="5"/>
  <c r="N29" i="5"/>
  <c r="N25" i="5"/>
  <c r="N21" i="5"/>
  <c r="O30" i="5"/>
  <c r="M32" i="5"/>
  <c r="N32" i="5" s="1"/>
  <c r="AO32" i="5" l="1"/>
  <c r="AN33" i="5"/>
  <c r="M33" i="5"/>
  <c r="R21" i="5"/>
  <c r="S21" i="5" s="1"/>
  <c r="R22" i="5"/>
  <c r="S22" i="5" s="1"/>
  <c r="R23" i="5"/>
  <c r="S23" i="5" s="1"/>
  <c r="R24" i="5"/>
  <c r="S24" i="5" s="1"/>
  <c r="R25" i="5"/>
  <c r="S25" i="5" s="1"/>
  <c r="R26" i="5"/>
  <c r="S26" i="5" s="1"/>
  <c r="R27" i="5"/>
  <c r="S27" i="5" s="1"/>
  <c r="R28" i="5"/>
  <c r="S28" i="5" s="1"/>
  <c r="R29" i="5"/>
  <c r="S29" i="5" s="1"/>
  <c r="R30" i="5"/>
  <c r="S30" i="5" s="1"/>
  <c r="R31" i="5"/>
  <c r="S31" i="5" s="1"/>
  <c r="R20" i="5"/>
  <c r="S20" i="5" l="1"/>
  <c r="V20" i="5" s="1"/>
  <c r="R32" i="5"/>
  <c r="S32" i="5" l="1"/>
  <c r="T32" i="5" s="1"/>
  <c r="U20" i="5"/>
  <c r="T20" i="5"/>
  <c r="S33" i="5" l="1"/>
  <c r="N21" i="9"/>
  <c r="N22" i="9"/>
  <c r="N23" i="9"/>
  <c r="N24" i="9"/>
  <c r="N25" i="9"/>
  <c r="N26" i="9"/>
  <c r="N27" i="9"/>
  <c r="N28" i="9"/>
  <c r="N29" i="9"/>
  <c r="N30" i="9"/>
  <c r="N31" i="9"/>
  <c r="L32" i="9"/>
  <c r="F32" i="9"/>
  <c r="G31" i="9"/>
  <c r="H31" i="9" s="1"/>
  <c r="G30" i="9"/>
  <c r="H30" i="9" s="1"/>
  <c r="G29" i="9"/>
  <c r="H29" i="9" s="1"/>
  <c r="G28" i="9"/>
  <c r="H28" i="9" s="1"/>
  <c r="G27" i="9"/>
  <c r="H27" i="9" s="1"/>
  <c r="G26" i="9"/>
  <c r="H26" i="9" s="1"/>
  <c r="G25" i="9"/>
  <c r="H25" i="9" s="1"/>
  <c r="G24" i="9"/>
  <c r="H24" i="9" s="1"/>
  <c r="G23" i="9"/>
  <c r="H23" i="9" s="1"/>
  <c r="G22" i="9"/>
  <c r="H22" i="9" s="1"/>
  <c r="G21" i="9"/>
  <c r="H21" i="9" s="1"/>
  <c r="G20" i="9"/>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R33" i="3"/>
  <c r="O33" i="3"/>
  <c r="T32" i="3"/>
  <c r="U32" i="3" s="1"/>
  <c r="P32" i="3"/>
  <c r="Q32" i="3" s="1"/>
  <c r="T31" i="3"/>
  <c r="U31" i="3" s="1"/>
  <c r="P31" i="3"/>
  <c r="Q31" i="3" s="1"/>
  <c r="T30" i="3"/>
  <c r="U30" i="3" s="1"/>
  <c r="P30" i="3"/>
  <c r="Q30" i="3" s="1"/>
  <c r="T29" i="3"/>
  <c r="U29" i="3" s="1"/>
  <c r="P29" i="3"/>
  <c r="Q29" i="3" s="1"/>
  <c r="T28" i="3"/>
  <c r="U28" i="3" s="1"/>
  <c r="P28" i="3"/>
  <c r="Q28" i="3" s="1"/>
  <c r="T27" i="3"/>
  <c r="U27" i="3" s="1"/>
  <c r="P27" i="3"/>
  <c r="Q27" i="3" s="1"/>
  <c r="T26" i="3"/>
  <c r="U26" i="3" s="1"/>
  <c r="P26" i="3"/>
  <c r="Q26" i="3" s="1"/>
  <c r="T25" i="3"/>
  <c r="U25" i="3" s="1"/>
  <c r="P25" i="3"/>
  <c r="Q25" i="3" s="1"/>
  <c r="T24" i="3"/>
  <c r="U24" i="3" s="1"/>
  <c r="P24" i="3"/>
  <c r="Q24" i="3" s="1"/>
  <c r="T23" i="3"/>
  <c r="U23" i="3" s="1"/>
  <c r="P23" i="3"/>
  <c r="Q23" i="3" s="1"/>
  <c r="T22" i="3"/>
  <c r="U22" i="3" s="1"/>
  <c r="P22" i="3"/>
  <c r="Q22" i="3" s="1"/>
  <c r="T21" i="3"/>
  <c r="P21" i="3"/>
  <c r="E21" i="3"/>
  <c r="F21" i="3" s="1"/>
  <c r="H20" i="9" l="1"/>
  <c r="G32" i="9"/>
  <c r="P33" i="3"/>
  <c r="Q21" i="3"/>
  <c r="T33" i="3"/>
  <c r="T34" i="3" s="1"/>
  <c r="U21" i="3"/>
  <c r="F32" i="5"/>
  <c r="I21" i="3"/>
  <c r="J21" i="3" s="1"/>
  <c r="E22" i="3"/>
  <c r="F22" i="3" s="1"/>
  <c r="I22" i="3"/>
  <c r="J22" i="3" s="1"/>
  <c r="E23" i="3"/>
  <c r="F23" i="3" s="1"/>
  <c r="I23" i="3"/>
  <c r="J23" i="3" s="1"/>
  <c r="E24" i="3"/>
  <c r="F24" i="3" s="1"/>
  <c r="I24" i="3"/>
  <c r="J24" i="3" s="1"/>
  <c r="E25" i="3"/>
  <c r="F25" i="3" s="1"/>
  <c r="I25" i="3"/>
  <c r="J25" i="3" s="1"/>
  <c r="E26" i="3"/>
  <c r="F26" i="3" s="1"/>
  <c r="I26" i="3"/>
  <c r="J26" i="3" s="1"/>
  <c r="E27" i="3"/>
  <c r="F27" i="3"/>
  <c r="I27" i="3"/>
  <c r="J27" i="3"/>
  <c r="E28" i="3"/>
  <c r="F28" i="3" s="1"/>
  <c r="I28" i="3"/>
  <c r="J28" i="3" s="1"/>
  <c r="E29" i="3"/>
  <c r="F29" i="3" s="1"/>
  <c r="I29" i="3"/>
  <c r="J29" i="3" s="1"/>
  <c r="E30" i="3"/>
  <c r="F30" i="3" s="1"/>
  <c r="I30" i="3"/>
  <c r="J30" i="3" s="1"/>
  <c r="E31" i="3"/>
  <c r="F31" i="3" s="1"/>
  <c r="I31" i="3"/>
  <c r="J31" i="3" s="1"/>
  <c r="E32" i="3"/>
  <c r="F32" i="3" s="1"/>
  <c r="I32" i="3"/>
  <c r="J32" i="3" s="1"/>
  <c r="D33" i="3"/>
  <c r="G33" i="3"/>
  <c r="I33" i="3" l="1"/>
  <c r="I34" i="3" s="1"/>
  <c r="E33" i="3"/>
  <c r="T21" i="5"/>
  <c r="V21" i="5"/>
  <c r="U21" i="5"/>
  <c r="T30" i="5"/>
  <c r="V30" i="5"/>
  <c r="U30" i="5"/>
  <c r="T26" i="5"/>
  <c r="U26" i="5"/>
  <c r="V26" i="5"/>
  <c r="T22" i="5"/>
  <c r="V22" i="5"/>
  <c r="U22" i="5"/>
  <c r="T23" i="5"/>
  <c r="V23" i="5"/>
  <c r="U23" i="5"/>
  <c r="T28" i="5"/>
  <c r="U28" i="5"/>
  <c r="V28" i="5"/>
  <c r="T31" i="5"/>
  <c r="V31" i="5"/>
  <c r="U31" i="5"/>
  <c r="T24" i="5"/>
  <c r="U24" i="5"/>
  <c r="V24" i="5"/>
  <c r="T29" i="5"/>
  <c r="V29" i="5"/>
  <c r="U29" i="5"/>
  <c r="T27" i="5"/>
  <c r="V27" i="5"/>
  <c r="U27" i="5"/>
  <c r="T25" i="5"/>
  <c r="U25" i="5"/>
  <c r="V25" i="5"/>
</calcChain>
</file>

<file path=xl/sharedStrings.xml><?xml version="1.0" encoding="utf-8"?>
<sst xmlns="http://schemas.openxmlformats.org/spreadsheetml/2006/main" count="340" uniqueCount="126">
  <si>
    <t>Adresse de l’installation:</t>
  </si>
  <si>
    <t>Date de mise en service :</t>
  </si>
  <si>
    <t>Date du début de suivi :</t>
  </si>
  <si>
    <t>Nom et coordonnées de l'exploitant :</t>
  </si>
  <si>
    <t>Surface des capteurs [m²] :</t>
  </si>
  <si>
    <t>Mois</t>
  </si>
  <si>
    <t>Date du relevé</t>
  </si>
  <si>
    <t>TOTAL</t>
  </si>
  <si>
    <t xml:space="preserve">Productivité moyenne annuelle </t>
  </si>
  <si>
    <t>(=total annuel énergie solaire utile / surface capteurs)</t>
  </si>
  <si>
    <r>
      <t>Attention</t>
    </r>
    <r>
      <rPr>
        <b/>
        <i/>
        <sz val="11"/>
        <rFont val="Cambria"/>
        <family val="1"/>
      </rPr>
      <t xml:space="preserve"> : </t>
    </r>
  </si>
  <si>
    <t>Modifications techniques éventuelles apportées sur l’installation depuis la mise en service :</t>
  </si>
  <si>
    <t>Liste des problèmes techniques éventuels rencontrés depuis la mise en service :</t>
  </si>
  <si>
    <t xml:space="preserve">      </t>
  </si>
  <si>
    <t xml:space="preserve">Tableau de bord de suivi </t>
  </si>
  <si>
    <t>Installation Solaire Thermique Collective</t>
  </si>
  <si>
    <t>DENOMINATION DE L'OPERATION</t>
  </si>
  <si>
    <t xml:space="preserve">Maître d’ouvrage : </t>
  </si>
  <si>
    <t xml:space="preserve">Personne à contacter : </t>
  </si>
  <si>
    <r>
      <t>(</t>
    </r>
    <r>
      <rPr>
        <sz val="14"/>
        <rFont val="Cambria"/>
        <family val="1"/>
      </rPr>
      <t xml:space="preserve">: </t>
    </r>
  </si>
  <si>
    <t xml:space="preserve">Correspondant ADEME : </t>
  </si>
  <si>
    <t xml:space="preserve">Responsable du suivi : </t>
  </si>
  <si>
    <t xml:space="preserve">Notice : </t>
  </si>
  <si>
    <t>La procédure doit favoriser le bon fonctionnement de l’installation solaire et ainsi réaliser les économies prévues lors de la conception.</t>
  </si>
  <si>
    <t>En tout état de cause, il est conseillé de suivre son installation tout au long de la durée de vie des équipements afin de garantir des performances maximales.</t>
  </si>
  <si>
    <t>Ecart %</t>
  </si>
  <si>
    <t>Les valeurs de productivité et de consommations d’eau réelles doivent être comparées avec l'année de référence et également entre le prévisionnel et le réel.</t>
  </si>
  <si>
    <t>Ce suivi doit permettre au Maître d’Ouvrage d’intervenir rapidement sur son installation en cas d’anomalies, en faisant appel à son installateur ou à son exploitant.</t>
  </si>
  <si>
    <t>Si les conditions décrites en bas de tableaux donnent lieu à vérification, contacter dans les meilleurs délais, l’installateur ou l’exploitant (les cases grisées se remplissent automatiquement et les cases en couleur sont à renseigner; une alerte correspondant à une case qui devient rouge).</t>
  </si>
  <si>
    <t>1 -</t>
  </si>
  <si>
    <t>2 -</t>
  </si>
  <si>
    <t>3 -</t>
  </si>
  <si>
    <t>4 -</t>
  </si>
  <si>
    <t>5 -</t>
  </si>
  <si>
    <t>6 -</t>
  </si>
  <si>
    <t>7 -</t>
  </si>
  <si>
    <t>8 -</t>
  </si>
  <si>
    <t>9 -</t>
  </si>
  <si>
    <t>10 -</t>
  </si>
  <si>
    <t>11 -</t>
  </si>
  <si>
    <t>12 -</t>
  </si>
  <si>
    <t>Volume du ballon solaire [m3]</t>
  </si>
  <si>
    <t>*</t>
  </si>
  <si>
    <t>°C</t>
  </si>
  <si>
    <t>Données à renseigner</t>
  </si>
  <si>
    <t>OUI</t>
  </si>
  <si>
    <t>NON</t>
  </si>
  <si>
    <t>Si non, décrire comment cette valeur est calculée :</t>
  </si>
  <si>
    <t>La valeur de Qstu (énergie solaire utile) est elle directement lisible sur l'intégrateur ?</t>
  </si>
  <si>
    <t>DANS LE CAS DU SCHEMA ECS 1a APPOINT INTEGRE UNIQUEMENT</t>
  </si>
  <si>
    <t>Qstref  [kWh]*</t>
  </si>
  <si>
    <t>m3</t>
  </si>
  <si>
    <r>
      <t xml:space="preserve">Qstref en kWh : </t>
    </r>
    <r>
      <rPr>
        <sz val="10"/>
        <rFont val="Arial"/>
        <family val="2"/>
      </rPr>
      <t>Pertes du ballon de référence correspond égal au volume occupé par la partie appoint dans le ballon bi-énergie</t>
    </r>
  </si>
  <si>
    <t xml:space="preserve">TYPE D'INSTALLATION SOLAIRE </t>
  </si>
  <si>
    <t xml:space="preserve">Tableau de bord de suivi – Année 1 </t>
  </si>
  <si>
    <t>CAS DE BALLON BI ENERGIE AVEC APPOINT INTEGRE (ECS 1a)</t>
  </si>
  <si>
    <t>Température moyenne annuelle du local dans lequel repose le ballon</t>
  </si>
  <si>
    <t>Cocher la case correspondante</t>
  </si>
  <si>
    <t>SIGNALER LES COMPTEURS PRESENTS SUR L'INSTALLATION OU FOURNIR LE SCHEMA DES COMPTEURS</t>
  </si>
  <si>
    <t>BALLON AVEC APPOINT SEPARE (shémas ECS 1, 2, 4, EM1, 2)</t>
  </si>
  <si>
    <t xml:space="preserve">Données à renseigner </t>
  </si>
  <si>
    <t>Tableau de bord de suivi – Année 2</t>
  </si>
  <si>
    <t>Volume occupé par la partie appoint (ballon de référence Vst)</t>
  </si>
  <si>
    <t>Remplir instal TYPE1 et Suivi instal TYPE1</t>
  </si>
  <si>
    <t>Remplir instal TYPE2 et Suivi instal TYPE2</t>
  </si>
  <si>
    <t>Précisez Objet (Solaire Collectif, Agricole, Teritaire, Industriel) - Lieu (Ville et Département) - Numéro de la Convention</t>
  </si>
  <si>
    <t>Surface entrée capteurs [m²] :</t>
  </si>
  <si>
    <t>(nomenclatures : http://www.ademe.fr/expertises/energies-renouvelables-enr-production-reseaux-stockage/passer-a-laction/produire-chaleur/fonds-chaleur-bref)</t>
  </si>
  <si>
    <r>
      <rPr>
        <b/>
        <sz val="11"/>
        <rFont val="Arial"/>
        <family val="2"/>
      </rPr>
      <t xml:space="preserve">Qst,ref = 0,16 . (Vst)^0,5 . [ Tst - Tloc ] . Njm. 24 / 1000               </t>
    </r>
    <r>
      <rPr>
        <sz val="10"/>
        <rFont val="Arial"/>
        <family val="2"/>
      </rPr>
      <t xml:space="preserve">                                                                                                      Vst [l] : volume de stockage de référence égal au volume occupé par la partie appoint dans le ballon bi-énergie, Tst : température de stockage = 55 °C (même si les normes EN 12976 ou ENV 12977 indiquent une température de stockage de référence de 52,5 °C), Tloc : température du local où est situé le ballon (15 °C si local non chauffé), Njm : nombre de jours du mois</t>
    </r>
  </si>
  <si>
    <t>Remplir instal TYPE3 et Suivi instal TYPE3</t>
  </si>
  <si>
    <t>Le suivi peut être assuré par le Maître d’Ouvrage avec l’assistance de son installateur ou bien de son exploitant si un contrat adapté le prévoit.</t>
  </si>
  <si>
    <t>Il est obligatoire et doit être réalisé sur une période de 24 mois minimum.</t>
  </si>
  <si>
    <t>DANS LE CAS DU SCHEMA NEW CESCa UNIQUEMENT</t>
  </si>
  <si>
    <t xml:space="preserve">Y'à t'il bien un compteur double index? </t>
  </si>
  <si>
    <t>0 - (année de référence)</t>
  </si>
  <si>
    <t>Volume d’ECS consommée réelle [m3]</t>
  </si>
  <si>
    <t>Taux de couverture ECS</t>
  </si>
  <si>
    <t>Température de consigne appoint</t>
  </si>
  <si>
    <t>□ ECS avec valorisation Solaire sur bouclage New CESC_a</t>
  </si>
  <si>
    <t>CAS DE VALORISATION DE RETOUR BOUCLAGE (NEW CESC_a)</t>
  </si>
  <si>
    <t>Taux d'économie (Fsav)</t>
  </si>
  <si>
    <t xml:space="preserve">CODES COULEUR : </t>
  </si>
  <si>
    <t>Index d’ECS relevé  sur compteur [m3]</t>
  </si>
  <si>
    <t>Index Qstu relevée [kWh]</t>
  </si>
  <si>
    <t>cases calculées automatiquement</t>
  </si>
  <si>
    <t>Retranscrire Valeurs Etude de dimensionnement : Energie solaire utile prévisionnelle (Qstu) [kWh/mois]</t>
  </si>
  <si>
    <t xml:space="preserve">Energie solaire utile réelle (Qstu, Cf comptage) [kWh] </t>
  </si>
  <si>
    <t>Index Qecs relevée sur compteur [kWh] (Energie livrée exclusivement à l'ECS)</t>
  </si>
  <si>
    <t>Retranscrire valeurs étude de dimensionnement :  Volume ECS prévisionnel [m3/mois]</t>
  </si>
  <si>
    <t>Index Qapp relevée compteur [kWh] (Energie d'appoint)</t>
  </si>
  <si>
    <t>Energie solaire utile réelle (Qstu calculée) [kWh]                                Qstu = Qecs - (Qapp - Qst,ref-Qbcl)</t>
  </si>
  <si>
    <t>La valeur de Qecs (énergie fournie à l'eau chaude sanitaire) est elle directement lisible sur l'intégrateur ?</t>
  </si>
  <si>
    <t>La valeur de Qapp (énergie d'appoint pour l'ECS et le bouclage) est elle directement lisible sur l'intégrateur ?</t>
  </si>
  <si>
    <t>La valeur de Qbcl (énergie de bouclage) est elle directement lisible sur l'intégrateur ?</t>
  </si>
  <si>
    <t>Retranscrire valeurs étude de dimensionnement : Energie solaire utile prévisionnelle (Qstu) [kWh/mois]</t>
  </si>
  <si>
    <t>Index Qbcl relevés compteur [kWh]         (Energie de maintien en température de la boucle de distribution)</t>
  </si>
  <si>
    <t>Index Qstubcl relevé compteur [kWh] (Energie solaire livrée à la boucle)</t>
  </si>
  <si>
    <t>Index Qapp relevé compteur [kWh] (Energie d'appoint)</t>
  </si>
  <si>
    <t>La valeur de Qstubcl (énergie solaire valorisée dans le bouclage) est elle directement lisible sur l'intégrateur ?</t>
  </si>
  <si>
    <r>
      <rPr>
        <b/>
        <sz val="10"/>
        <color rgb="FFFF0000"/>
        <rFont val="Arial"/>
        <family val="2"/>
      </rPr>
      <t>ATTENTION :</t>
    </r>
    <r>
      <rPr>
        <sz val="10"/>
        <color rgb="FFFF0000"/>
        <rFont val="Arial"/>
        <family val="2"/>
      </rPr>
      <t xml:space="preserve"> la mesure du bouclage, parfois très délicate avec des compteurs classiques car faibles Delta T peut fausser les résultats. </t>
    </r>
  </si>
  <si>
    <t xml:space="preserve">Energie solaire primaire (Qstprim) [kWh]     </t>
  </si>
  <si>
    <t>SI PRESENCE DE COMPTEUR DE BOUCLAGE</t>
  </si>
  <si>
    <t>SI ABSENCE DE COMPTEUR DE BOUCLAGE</t>
  </si>
  <si>
    <t>Index Qstprim relevés compteur [kWh]         (Energie relevée sur le compteur d'énergie primaire)</t>
  </si>
  <si>
    <t>On pourra dans ce cas se contenter de relèvé sur le compteur d'énergie primaire uniquement Qstprim</t>
  </si>
  <si>
    <t>Tableau de bord de suivi – Année 1</t>
  </si>
  <si>
    <t>Ecart sur Vecs%</t>
  </si>
  <si>
    <t>Ecart sur Solaire utile%</t>
  </si>
  <si>
    <t xml:space="preserve">Energie solaire utile réelle              (Qstu, Cf comptage) [kWh] </t>
  </si>
  <si>
    <t xml:space="preserve">Energie solaire utile (Qstu, comprenant apport au puisage et au bouclage) [kWh] </t>
  </si>
  <si>
    <t>Ex pour un petit sous dimensionnement : 22 m² et 1000 l de stockage pour une conso prévue de 1300 l/j</t>
  </si>
  <si>
    <r>
      <t xml:space="preserve">ALORS </t>
    </r>
    <r>
      <rPr>
        <b/>
        <sz val="9"/>
        <color rgb="FF3B3D3C"/>
        <rFont val="Arial"/>
        <family val="2"/>
      </rPr>
      <t>on croira que l'installation ne marche pas</t>
    </r>
    <r>
      <rPr>
        <sz val="9"/>
        <color rgb="FF3B3D3C"/>
        <rFont val="Arial"/>
        <family val="2"/>
      </rPr>
      <t xml:space="preserve">, alors que c'est sensiblement </t>
    </r>
    <r>
      <rPr>
        <b/>
        <sz val="9"/>
        <color rgb="FF3B3D3C"/>
        <rFont val="Arial"/>
        <family val="2"/>
      </rPr>
      <t xml:space="preserve">mieux que les 8% annoncés par SOLO </t>
    </r>
    <r>
      <rPr>
        <sz val="9"/>
        <color rgb="FF3B3D3C"/>
        <rFont val="Arial"/>
        <family val="2"/>
      </rPr>
      <t>!</t>
    </r>
  </si>
  <si>
    <r>
      <t xml:space="preserve">ALORS on trouvera cela </t>
    </r>
    <r>
      <rPr>
        <b/>
        <sz val="9"/>
        <color rgb="FF3B3D3C"/>
        <rFont val="Arial"/>
        <family val="2"/>
      </rPr>
      <t>formidable</t>
    </r>
    <r>
      <rPr>
        <sz val="9"/>
        <color rgb="FF3B3D3C"/>
        <rFont val="Arial"/>
        <family val="2"/>
      </rPr>
      <t xml:space="preserve"> alors qu'elle </t>
    </r>
    <r>
      <rPr>
        <b/>
        <sz val="9"/>
        <color rgb="FF3B3D3C"/>
        <rFont val="Arial"/>
        <family val="2"/>
      </rPr>
      <t xml:space="preserve">n'aurait dû être que 15 % plus faible </t>
    </r>
    <r>
      <rPr>
        <sz val="9"/>
        <color rgb="FF3B3D3C"/>
        <rFont val="Arial"/>
        <family val="2"/>
      </rPr>
      <t>!</t>
    </r>
  </si>
  <si>
    <r>
      <rPr>
        <b/>
        <sz val="9"/>
        <color rgb="FF3B3D3C"/>
        <rFont val="Arial"/>
        <family val="2"/>
      </rPr>
      <t>Ex1.</t>
    </r>
    <r>
      <rPr>
        <sz val="9"/>
        <color rgb="FF3B3D3C"/>
        <rFont val="Arial"/>
        <family val="2"/>
      </rPr>
      <t xml:space="preserve"> SI la </t>
    </r>
    <r>
      <rPr>
        <b/>
        <sz val="9"/>
        <color rgb="FF3B3D3C"/>
        <rFont val="Arial"/>
        <family val="2"/>
      </rPr>
      <t xml:space="preserve">conso réelle est 30 %plus élevée </t>
    </r>
    <r>
      <rPr>
        <sz val="9"/>
        <color rgb="FF3B3D3C"/>
        <rFont val="Arial"/>
        <family val="2"/>
      </rPr>
      <t xml:space="preserve">que prévue, ET QUE la </t>
    </r>
    <r>
      <rPr>
        <b/>
        <sz val="9"/>
        <color rgb="FF3B3D3C"/>
        <rFont val="Arial"/>
        <family val="2"/>
      </rPr>
      <t xml:space="preserve">productivité est 15% plus élevée </t>
    </r>
    <r>
      <rPr>
        <sz val="9"/>
        <color rgb="FF3B3D3C"/>
        <rFont val="Arial"/>
        <family val="2"/>
      </rPr>
      <t>que la prévision,</t>
    </r>
  </si>
  <si>
    <r>
      <rPr>
        <b/>
        <sz val="9"/>
        <color rgb="FF3B3D3C"/>
        <rFont val="Arial"/>
        <family val="2"/>
      </rPr>
      <t>Ex.2</t>
    </r>
    <r>
      <rPr>
        <sz val="9"/>
        <color rgb="FF3B3D3C"/>
        <rFont val="Arial"/>
        <family val="2"/>
      </rPr>
      <t xml:space="preserve"> Inversement, SI la </t>
    </r>
    <r>
      <rPr>
        <b/>
        <sz val="9"/>
        <color rgb="FF3B3D3C"/>
        <rFont val="Arial"/>
        <family val="2"/>
      </rPr>
      <t xml:space="preserve">conso réelle 30 % moins élevée </t>
    </r>
    <r>
      <rPr>
        <sz val="9"/>
        <color rgb="FF3B3D3C"/>
        <rFont val="Arial"/>
        <family val="2"/>
      </rPr>
      <t xml:space="preserve">que prévue, ET QUE la </t>
    </r>
    <r>
      <rPr>
        <b/>
        <sz val="9"/>
        <color rgb="FF3B3D3C"/>
        <rFont val="Arial"/>
        <family val="2"/>
      </rPr>
      <t xml:space="preserve">productivité est 30 % moins élevée </t>
    </r>
    <r>
      <rPr>
        <sz val="9"/>
        <color rgb="FF3B3D3C"/>
        <rFont val="Arial"/>
        <family val="2"/>
      </rPr>
      <t>que la prévision,</t>
    </r>
  </si>
  <si>
    <t xml:space="preserve">Rappel sur la non linéraité entre énergie solaire utile et Volume d'EC puisée </t>
  </si>
  <si>
    <r>
      <t xml:space="preserve">Si la productivité moyenne annuelle calculée ci-dessus est inférieure à 
</t>
    </r>
    <r>
      <rPr>
        <b/>
        <i/>
        <u/>
        <sz val="11"/>
        <rFont val="Cambria"/>
        <family val="1"/>
      </rPr>
      <t>450 kWh/m² (Nord), 550 kWh/m² (Sud), 650 kWh/m² (Med)</t>
    </r>
    <r>
      <rPr>
        <b/>
        <i/>
        <sz val="11"/>
        <rFont val="Cambria"/>
        <family val="1"/>
      </rPr>
      <t xml:space="preserve"> il est conseillé que la Maîtrise d’Ouvrage se rapproche de son installateur ou de son exploitant afin de vérifier le bon état de fonctionnement de l’installation (l'installateur pourra le cas échéant refaire un calcul théorique avec les données d'ensoleillement réelles du site et les valeurs réelles de puisage.)
</t>
    </r>
  </si>
  <si>
    <t xml:space="preserve">Si la productivité moyenne annuelle calculée ci-dessus est inférieure à 
450 kWh/m² (Nord), 550 kWh/m² (Sud), 650 kWh/m² (Med) il est conseillé que la Maîtrise d’Ouvrage se rapproche de son installateur ou de son exploitant afin de vérifier le bon état de fonctionnement de l’installation (l'installateur pourra le cas échéant refaire un calcul théorique avec les données d'ensoleillement réelles du site et les valeurs réelles de puisage.)
</t>
  </si>
  <si>
    <t xml:space="preserve">Si la productivité mensuelle (ou l’énergie solaire utile) réelle est différente de celle prévisionnelle (productivité réelle &lt; 20% productivité prévisionnelle), vérifier que les consommations en m3 d’eau prévisionnelles et réelles soient proches l'une de l'autre (15% d'écart max). Si tel est le cas, prendre contact avec l’installateur ou l’exploitant. En effet, si pour des consommations d’eau mensuelles quasi-similaires entre l’étude et le réel, la productivité a fortement chuté, l’installation présente très certainement un dysfonctionnement qu’il faut rapidement corriger. Si les consommations en ECS sont différentes de 30% de l'étuude, il sera nécessaire de refaire un calcul théorique avec les données d'ensoleillement réelles du site et les valeurs réelles de puisage (cf Onglet rappel théorique suivi). </t>
  </si>
  <si>
    <t>cases de relevés d'index à remplir</t>
  </si>
  <si>
    <t>cases à reporter de l'étude de faisabilité</t>
  </si>
  <si>
    <t>Index Qstu,soutirage relevé compteur [kWh] (Energie solaire livrée à l'ECS)</t>
  </si>
  <si>
    <t>La valeur de Qstu,soutirage (énergie solaire utile valorisée au puisage) est elle directement lisible sur l'intégrateur ?</t>
  </si>
  <si>
    <t>□ ET1 ou ET2 (stockage en eau technique, 1 ou 2 échangeurs)</t>
  </si>
  <si>
    <t>□ CESC1 ou  CESC2 ou CESC3 (APPOINT SEPARE)</t>
  </si>
  <si>
    <t>□ CESC4 = appoint INTEGRE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</si>
</sst>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Arial"/>
    </font>
    <font>
      <sz val="10"/>
      <name val="Times New Roman"/>
      <family val="1"/>
    </font>
    <font>
      <sz val="11"/>
      <name val="Cambria"/>
      <family val="1"/>
    </font>
    <font>
      <sz val="10"/>
      <name val="Cambria"/>
      <family val="1"/>
    </font>
    <font>
      <b/>
      <sz val="14"/>
      <name val="Cambria"/>
      <family val="1"/>
    </font>
    <font>
      <sz val="8"/>
      <name val="Cambria"/>
      <family val="1"/>
    </font>
    <font>
      <b/>
      <sz val="10"/>
      <name val="Cambria"/>
      <family val="1"/>
    </font>
    <font>
      <b/>
      <i/>
      <u/>
      <sz val="11"/>
      <name val="Cambria"/>
      <family val="1"/>
    </font>
    <font>
      <b/>
      <i/>
      <sz val="11"/>
      <name val="Cambria"/>
      <family val="1"/>
    </font>
    <font>
      <sz val="8"/>
      <name val="Arial"/>
      <family val="2"/>
    </font>
    <font>
      <u/>
      <sz val="10"/>
      <name val="Cambria"/>
      <family val="1"/>
    </font>
    <font>
      <u/>
      <sz val="10"/>
      <color indexed="12"/>
      <name val="Arial"/>
      <family val="2"/>
    </font>
    <font>
      <sz val="14"/>
      <name val="Cambria"/>
      <family val="1"/>
    </font>
    <font>
      <b/>
      <sz val="18"/>
      <name val="Cambria"/>
      <family val="1"/>
    </font>
    <font>
      <b/>
      <u/>
      <sz val="14"/>
      <name val="Cambria"/>
      <family val="1"/>
    </font>
    <font>
      <sz val="14"/>
      <name val="Wingdings"/>
      <charset val="2"/>
    </font>
    <font>
      <sz val="10"/>
      <name val="Arial"/>
      <family val="2"/>
    </font>
    <font>
      <b/>
      <sz val="10"/>
      <name val="Arial"/>
      <family val="2"/>
    </font>
    <font>
      <b/>
      <sz val="11"/>
      <name val="Arial"/>
      <family val="2"/>
    </font>
    <font>
      <sz val="10"/>
      <name val="Arial"/>
      <family val="2"/>
    </font>
    <font>
      <sz val="11"/>
      <name val="Arial"/>
      <family val="2"/>
    </font>
    <font>
      <sz val="12"/>
      <name val="Arial"/>
      <family val="2"/>
    </font>
    <font>
      <b/>
      <sz val="8"/>
      <name val="Cambria"/>
      <family val="1"/>
    </font>
    <font>
      <b/>
      <sz val="10"/>
      <color rgb="FFFF0000"/>
      <name val="Arial"/>
      <family val="2"/>
    </font>
    <font>
      <b/>
      <sz val="14"/>
      <name val="Cambria"/>
      <family val="1"/>
      <scheme val="major"/>
    </font>
    <font>
      <sz val="14"/>
      <name val="Cambria"/>
      <family val="1"/>
      <scheme val="major"/>
    </font>
    <font>
      <sz val="10"/>
      <name val="Cambria"/>
      <family val="1"/>
      <scheme val="major"/>
    </font>
    <font>
      <sz val="10"/>
      <color rgb="FFFF0000"/>
      <name val="Cambria"/>
      <family val="1"/>
    </font>
    <font>
      <b/>
      <sz val="10"/>
      <color rgb="FFFFFF00"/>
      <name val="Cambria"/>
      <family val="1"/>
    </font>
    <font>
      <sz val="10"/>
      <color rgb="FFFFFF00"/>
      <name val="Arial"/>
      <family val="2"/>
    </font>
    <font>
      <b/>
      <sz val="10"/>
      <name val="Cambria"/>
      <family val="1"/>
      <scheme val="major"/>
    </font>
    <font>
      <sz val="10"/>
      <color rgb="FFFF0000"/>
      <name val="Arial"/>
      <family val="2"/>
    </font>
    <font>
      <b/>
      <sz val="8"/>
      <color rgb="FFFF0000"/>
      <name val="Arial"/>
      <family val="2"/>
    </font>
    <font>
      <sz val="12"/>
      <color rgb="FF006BAD"/>
      <name val="Arial Bold"/>
    </font>
    <font>
      <sz val="9"/>
      <color rgb="FF3B3D3C"/>
      <name val="Arial"/>
      <family val="2"/>
    </font>
    <font>
      <b/>
      <sz val="9"/>
      <color rgb="FF3B3D3C"/>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6FFFF"/>
        <bgColor indexed="64"/>
      </patternFill>
    </fill>
  </fills>
  <borders count="4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01">
    <xf numFmtId="0" fontId="0" fillId="0" borderId="0" xfId="0"/>
    <xf numFmtId="0" fontId="3" fillId="0" borderId="0" xfId="0" applyFont="1"/>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8" fillId="0" borderId="0" xfId="0" applyFont="1" applyAlignment="1">
      <alignment horizontal="center"/>
    </xf>
    <xf numFmtId="0" fontId="7" fillId="0" borderId="0" xfId="0" applyFont="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0" fontId="12" fillId="0" borderId="0" xfId="0" applyFont="1"/>
    <xf numFmtId="0" fontId="4" fillId="0" borderId="0" xfId="0" applyFont="1" applyAlignment="1">
      <alignment horizontal="center"/>
    </xf>
    <xf numFmtId="0" fontId="12" fillId="0" borderId="0" xfId="0" applyFont="1" applyAlignment="1">
      <alignment horizontal="center"/>
    </xf>
    <xf numFmtId="0" fontId="15" fillId="0" borderId="0" xfId="0" applyFont="1"/>
    <xf numFmtId="0" fontId="0" fillId="0" borderId="0" xfId="0" applyAlignment="1">
      <alignment horizontal="left" wrapText="1"/>
    </xf>
    <xf numFmtId="0" fontId="8" fillId="0" borderId="0" xfId="0" applyFont="1" applyAlignment="1">
      <alignment wrapText="1"/>
    </xf>
    <xf numFmtId="0" fontId="5" fillId="0" borderId="2" xfId="0" applyFont="1" applyBorder="1" applyAlignment="1">
      <alignment horizontal="center" vertical="center" wrapText="1"/>
    </xf>
    <xf numFmtId="0" fontId="14" fillId="0" borderId="3" xfId="0" applyFont="1" applyBorder="1"/>
    <xf numFmtId="0" fontId="0" fillId="0" borderId="4" xfId="0" applyBorder="1"/>
    <xf numFmtId="0" fontId="12" fillId="0" borderId="0" xfId="0" applyFont="1" applyAlignment="1">
      <alignment horizontal="left"/>
    </xf>
    <xf numFmtId="9" fontId="3" fillId="3" borderId="2" xfId="0" applyNumberFormat="1" applyFont="1" applyFill="1" applyBorder="1" applyAlignment="1">
      <alignment horizontal="center" wrapText="1"/>
    </xf>
    <xf numFmtId="0" fontId="8" fillId="0" borderId="5" xfId="0" applyFont="1" applyBorder="1" applyAlignment="1">
      <alignment horizontal="center"/>
    </xf>
    <xf numFmtId="0" fontId="3" fillId="4" borderId="2" xfId="0" applyFont="1" applyFill="1" applyBorder="1" applyAlignment="1">
      <alignment horizontal="center" wrapText="1"/>
    </xf>
    <xf numFmtId="0" fontId="3" fillId="5" borderId="2" xfId="0" applyFont="1" applyFill="1" applyBorder="1" applyAlignment="1">
      <alignment horizontal="center" wrapText="1"/>
    </xf>
    <xf numFmtId="9" fontId="6" fillId="0" borderId="2" xfId="0" applyNumberFormat="1" applyFont="1" applyBorder="1" applyAlignment="1">
      <alignment horizontal="center" wrapText="1"/>
    </xf>
    <xf numFmtId="0" fontId="3" fillId="0" borderId="1" xfId="0" applyFont="1" applyBorder="1" applyAlignment="1">
      <alignment horizontal="left" wrapText="1"/>
    </xf>
    <xf numFmtId="0" fontId="3" fillId="5" borderId="6" xfId="0" applyFont="1" applyFill="1" applyBorder="1" applyAlignment="1">
      <alignment horizontal="center" wrapText="1"/>
    </xf>
    <xf numFmtId="0" fontId="17" fillId="0" borderId="0" xfId="0" applyFont="1"/>
    <xf numFmtId="0" fontId="19" fillId="0" borderId="0" xfId="0" applyFont="1"/>
    <xf numFmtId="0" fontId="4" fillId="2" borderId="0" xfId="0" applyFont="1" applyFill="1" applyAlignment="1">
      <alignment horizontal="center" vertical="center" wrapText="1"/>
    </xf>
    <xf numFmtId="0" fontId="20" fillId="0" borderId="0" xfId="0" applyFont="1" applyAlignment="1">
      <alignment horizontal="left" vertical="center" wrapText="1"/>
    </xf>
    <xf numFmtId="0" fontId="19" fillId="0" borderId="7"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3" fillId="0" borderId="0" xfId="0" applyFont="1"/>
    <xf numFmtId="0" fontId="17" fillId="0" borderId="0" xfId="0" applyFont="1" applyAlignment="1">
      <alignment horizontal="left" vertical="center" wrapText="1"/>
    </xf>
    <xf numFmtId="0" fontId="11" fillId="0" borderId="0" xfId="1" applyAlignment="1" applyProtection="1"/>
    <xf numFmtId="0" fontId="2" fillId="0" borderId="0" xfId="0" applyFont="1" applyAlignment="1">
      <alignment vertical="top" wrapText="1"/>
    </xf>
    <xf numFmtId="0" fontId="0" fillId="7" borderId="0" xfId="0" applyFill="1"/>
    <xf numFmtId="0" fontId="19" fillId="7" borderId="0" xfId="0" applyFont="1" applyFill="1"/>
    <xf numFmtId="0" fontId="5" fillId="7" borderId="0" xfId="0" applyFont="1" applyFill="1" applyAlignment="1">
      <alignment horizontal="center" vertical="center" wrapText="1"/>
    </xf>
    <xf numFmtId="9" fontId="3" fillId="7" borderId="0" xfId="0" applyNumberFormat="1" applyFont="1" applyFill="1" applyAlignment="1">
      <alignment horizontal="center" wrapText="1"/>
    </xf>
    <xf numFmtId="9" fontId="6" fillId="7" borderId="0" xfId="0" applyNumberFormat="1" applyFont="1" applyFill="1" applyAlignment="1">
      <alignment horizontal="center" wrapText="1"/>
    </xf>
    <xf numFmtId="0" fontId="6" fillId="7" borderId="0" xfId="0" applyFont="1" applyFill="1" applyAlignment="1">
      <alignment horizontal="center" vertical="top" wrapText="1"/>
    </xf>
    <xf numFmtId="0" fontId="8" fillId="7" borderId="0" xfId="0" applyFont="1" applyFill="1" applyAlignment="1">
      <alignment wrapText="1"/>
    </xf>
    <xf numFmtId="0" fontId="0" fillId="0" borderId="0" xfId="0" applyAlignment="1">
      <alignment vertical="top"/>
    </xf>
    <xf numFmtId="0" fontId="23" fillId="0" borderId="0" xfId="0" applyFont="1" applyAlignment="1">
      <alignment vertical="top"/>
    </xf>
    <xf numFmtId="0" fontId="19" fillId="0" borderId="0" xfId="0" applyFont="1" applyAlignment="1">
      <alignment vertical="top"/>
    </xf>
    <xf numFmtId="0" fontId="7" fillId="0" borderId="0" xfId="0" applyFont="1" applyAlignment="1">
      <alignment horizontal="center" vertical="top"/>
    </xf>
    <xf numFmtId="0" fontId="8" fillId="0" borderId="5" xfId="0" applyFont="1" applyBorder="1" applyAlignment="1">
      <alignment horizontal="center" vertical="top"/>
    </xf>
    <xf numFmtId="0" fontId="11" fillId="0" borderId="11" xfId="1" applyBorder="1" applyAlignment="1" applyProtection="1"/>
    <xf numFmtId="0" fontId="21" fillId="0" borderId="7" xfId="0" applyFont="1" applyBorder="1"/>
    <xf numFmtId="0" fontId="5" fillId="0" borderId="0" xfId="0" applyFont="1" applyAlignment="1">
      <alignment horizontal="center" wrapText="1"/>
    </xf>
    <xf numFmtId="0" fontId="3" fillId="2" borderId="5" xfId="0" applyFont="1" applyFill="1" applyBorder="1" applyAlignment="1">
      <alignment horizontal="left" wrapText="1"/>
    </xf>
    <xf numFmtId="0" fontId="3" fillId="2" borderId="3" xfId="0" applyFont="1" applyFill="1" applyBorder="1" applyAlignment="1">
      <alignment wrapText="1"/>
    </xf>
    <xf numFmtId="0" fontId="3" fillId="2" borderId="5" xfId="0" applyFont="1" applyFill="1" applyBorder="1" applyAlignment="1">
      <alignment wrapText="1"/>
    </xf>
    <xf numFmtId="0" fontId="3" fillId="2" borderId="17" xfId="0" applyFont="1" applyFill="1" applyBorder="1" applyAlignment="1">
      <alignment wrapText="1"/>
    </xf>
    <xf numFmtId="0" fontId="6" fillId="0" borderId="4" xfId="0" applyFont="1" applyBorder="1" applyAlignment="1">
      <alignment horizontal="center" wrapText="1"/>
    </xf>
    <xf numFmtId="0" fontId="6" fillId="0" borderId="2" xfId="0" applyFont="1" applyBorder="1" applyAlignment="1">
      <alignment horizontal="center" vertical="center" wrapText="1"/>
    </xf>
    <xf numFmtId="0" fontId="24" fillId="0" borderId="0" xfId="0" applyFont="1" applyAlignment="1">
      <alignment horizontal="center"/>
    </xf>
    <xf numFmtId="0" fontId="25" fillId="0" borderId="0" xfId="0" applyFont="1" applyAlignment="1">
      <alignment horizontal="center"/>
    </xf>
    <xf numFmtId="0" fontId="3" fillId="7" borderId="0" xfId="0" applyFont="1" applyFill="1" applyAlignment="1">
      <alignment horizontal="center" wrapText="1"/>
    </xf>
    <xf numFmtId="0" fontId="5" fillId="0" borderId="1" xfId="0" applyFont="1" applyBorder="1" applyAlignment="1">
      <alignment horizontal="left" vertical="center" wrapText="1"/>
    </xf>
    <xf numFmtId="0" fontId="3" fillId="5" borderId="17" xfId="0" applyFont="1" applyFill="1" applyBorder="1" applyAlignment="1">
      <alignment horizontal="center" wrapText="1"/>
    </xf>
    <xf numFmtId="0" fontId="3" fillId="0" borderId="17" xfId="0" applyFont="1" applyBorder="1" applyAlignment="1">
      <alignment horizontal="left" vertical="top" wrapText="1"/>
    </xf>
    <xf numFmtId="9" fontId="3" fillId="9" borderId="2" xfId="0" applyNumberFormat="1" applyFont="1" applyFill="1" applyBorder="1" applyAlignment="1">
      <alignment horizontal="center" wrapText="1"/>
    </xf>
    <xf numFmtId="1" fontId="6" fillId="7" borderId="1" xfId="0" applyNumberFormat="1" applyFont="1" applyFill="1" applyBorder="1" applyAlignment="1">
      <alignment horizontal="center" vertical="center" wrapText="1"/>
    </xf>
    <xf numFmtId="0" fontId="27" fillId="5" borderId="7" xfId="0" applyFont="1" applyFill="1" applyBorder="1" applyAlignment="1">
      <alignment horizontal="center" wrapText="1"/>
    </xf>
    <xf numFmtId="0" fontId="5" fillId="0" borderId="17" xfId="0" applyFont="1" applyBorder="1" applyAlignment="1">
      <alignment horizontal="left" vertical="center" wrapText="1"/>
    </xf>
    <xf numFmtId="9" fontId="6" fillId="0" borderId="0" xfId="0" applyNumberFormat="1" applyFont="1" applyAlignment="1">
      <alignment horizontal="center" wrapText="1"/>
    </xf>
    <xf numFmtId="0" fontId="0" fillId="0" borderId="28" xfId="0" applyBorder="1"/>
    <xf numFmtId="0" fontId="26" fillId="0" borderId="26" xfId="0" applyFont="1" applyBorder="1" applyAlignment="1">
      <alignment vertical="top"/>
    </xf>
    <xf numFmtId="0" fontId="16" fillId="0" borderId="0" xfId="0" applyFont="1"/>
    <xf numFmtId="0" fontId="0" fillId="0" borderId="6" xfId="0" applyBorder="1"/>
    <xf numFmtId="0" fontId="0" fillId="0" borderId="19" xfId="0" applyBorder="1"/>
    <xf numFmtId="0" fontId="0" fillId="0" borderId="2" xfId="0" applyBorder="1"/>
    <xf numFmtId="0" fontId="3" fillId="5" borderId="27" xfId="0" applyFont="1" applyFill="1" applyBorder="1" applyAlignment="1">
      <alignment horizontal="center" wrapText="1"/>
    </xf>
    <xf numFmtId="0" fontId="0" fillId="0" borderId="22" xfId="0" applyBorder="1"/>
    <xf numFmtId="0" fontId="3" fillId="5" borderId="29" xfId="0" applyFont="1" applyFill="1" applyBorder="1" applyAlignment="1">
      <alignment horizontal="center" wrapText="1"/>
    </xf>
    <xf numFmtId="0" fontId="3" fillId="5" borderId="7" xfId="0" applyFont="1" applyFill="1" applyBorder="1" applyAlignment="1">
      <alignment horizontal="center" wrapText="1"/>
    </xf>
    <xf numFmtId="0" fontId="3" fillId="5" borderId="34" xfId="0" applyFont="1" applyFill="1" applyBorder="1" applyAlignment="1">
      <alignment horizontal="center" wrapText="1"/>
    </xf>
    <xf numFmtId="0" fontId="3" fillId="4" borderId="7" xfId="0" applyFont="1" applyFill="1" applyBorder="1" applyAlignment="1">
      <alignment horizontal="center" wrapText="1"/>
    </xf>
    <xf numFmtId="1" fontId="6" fillId="3" borderId="2" xfId="0" applyNumberFormat="1" applyFont="1" applyFill="1" applyBorder="1" applyAlignment="1">
      <alignment horizontal="center" wrapText="1"/>
    </xf>
    <xf numFmtId="0" fontId="27" fillId="5" borderId="40" xfId="0" applyFont="1" applyFill="1" applyBorder="1" applyAlignment="1">
      <alignment horizontal="center" wrapText="1"/>
    </xf>
    <xf numFmtId="0" fontId="27" fillId="5" borderId="35" xfId="0" applyFont="1" applyFill="1" applyBorder="1" applyAlignment="1">
      <alignment horizontal="center" wrapText="1"/>
    </xf>
    <xf numFmtId="0" fontId="0" fillId="0" borderId="35" xfId="0" applyBorder="1"/>
    <xf numFmtId="0" fontId="5" fillId="0" borderId="35" xfId="0" applyFont="1" applyBorder="1" applyAlignment="1">
      <alignment horizontal="center" vertical="center" wrapText="1"/>
    </xf>
    <xf numFmtId="0" fontId="0" fillId="0" borderId="36" xfId="0" applyBorder="1"/>
    <xf numFmtId="9" fontId="3" fillId="3" borderId="22" xfId="0" applyNumberFormat="1" applyFont="1" applyFill="1" applyBorder="1" applyAlignment="1">
      <alignment horizontal="center" wrapText="1"/>
    </xf>
    <xf numFmtId="0" fontId="27" fillId="5" borderId="27" xfId="0" applyFont="1" applyFill="1" applyBorder="1" applyAlignment="1">
      <alignment horizontal="center" wrapText="1"/>
    </xf>
    <xf numFmtId="0" fontId="29" fillId="7" borderId="0" xfId="0" applyFont="1" applyFill="1"/>
    <xf numFmtId="0" fontId="16" fillId="0" borderId="8" xfId="0" applyFont="1" applyBorder="1"/>
    <xf numFmtId="0" fontId="6" fillId="0" borderId="17" xfId="0" applyFont="1" applyBorder="1" applyAlignment="1">
      <alignment horizontal="center" vertical="top" wrapText="1"/>
    </xf>
    <xf numFmtId="1" fontId="6" fillId="3" borderId="18" xfId="0" applyNumberFormat="1" applyFont="1" applyFill="1" applyBorder="1" applyAlignment="1">
      <alignment horizontal="center" vertical="center" wrapText="1"/>
    </xf>
    <xf numFmtId="9" fontId="3" fillId="3" borderId="7" xfId="0" applyNumberFormat="1" applyFont="1" applyFill="1" applyBorder="1" applyAlignment="1">
      <alignment horizontal="center" wrapText="1"/>
    </xf>
    <xf numFmtId="1" fontId="3" fillId="6" borderId="7" xfId="0" applyNumberFormat="1" applyFont="1" applyFill="1" applyBorder="1" applyAlignment="1">
      <alignment horizontal="center" wrapText="1"/>
    </xf>
    <xf numFmtId="9" fontId="3" fillId="3" borderId="30" xfId="0" applyNumberFormat="1" applyFont="1" applyFill="1" applyBorder="1" applyAlignment="1">
      <alignment horizontal="center" wrapText="1"/>
    </xf>
    <xf numFmtId="0" fontId="6" fillId="0" borderId="26" xfId="0" applyFont="1" applyBorder="1" applyAlignment="1">
      <alignment horizontal="center" wrapText="1"/>
    </xf>
    <xf numFmtId="0" fontId="6" fillId="7" borderId="27" xfId="0" applyFont="1" applyFill="1" applyBorder="1" applyAlignment="1">
      <alignment horizontal="center" wrapText="1"/>
    </xf>
    <xf numFmtId="0" fontId="6" fillId="3" borderId="27" xfId="0" applyFont="1" applyFill="1" applyBorder="1" applyAlignment="1">
      <alignment horizontal="center" wrapText="1"/>
    </xf>
    <xf numFmtId="9" fontId="6" fillId="0" borderId="27" xfId="0" applyNumberFormat="1" applyFont="1" applyBorder="1" applyAlignment="1">
      <alignment horizontal="center" wrapText="1"/>
    </xf>
    <xf numFmtId="0" fontId="0" fillId="0" borderId="27" xfId="0" applyBorder="1"/>
    <xf numFmtId="9" fontId="6" fillId="0" borderId="28" xfId="0" applyNumberFormat="1" applyFont="1" applyBorder="1" applyAlignment="1">
      <alignment horizontal="center" wrapText="1"/>
    </xf>
    <xf numFmtId="0" fontId="24" fillId="0" borderId="3" xfId="0" applyFont="1" applyBorder="1"/>
    <xf numFmtId="0" fontId="15" fillId="0" borderId="19" xfId="0" applyFont="1" applyBorder="1"/>
    <xf numFmtId="0" fontId="30" fillId="0" borderId="19" xfId="0" applyFont="1" applyBorder="1"/>
    <xf numFmtId="0" fontId="21" fillId="0" borderId="29"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xf numFmtId="0" fontId="3" fillId="6" borderId="7" xfId="0" applyFont="1" applyFill="1" applyBorder="1" applyAlignment="1">
      <alignment horizontal="center" vertical="top" wrapText="1"/>
    </xf>
    <xf numFmtId="0" fontId="3" fillId="10" borderId="7" xfId="0" applyFont="1" applyFill="1" applyBorder="1" applyAlignment="1">
      <alignment horizontal="center" vertical="top" wrapText="1"/>
    </xf>
    <xf numFmtId="0" fontId="3" fillId="6" borderId="2" xfId="0" applyFont="1" applyFill="1" applyBorder="1" applyAlignment="1">
      <alignment horizontal="center" vertical="top" wrapText="1"/>
    </xf>
    <xf numFmtId="0" fontId="6" fillId="6" borderId="2" xfId="0" applyFont="1" applyFill="1" applyBorder="1" applyAlignment="1">
      <alignment horizontal="center" wrapText="1"/>
    </xf>
    <xf numFmtId="0" fontId="3" fillId="6" borderId="2" xfId="0" applyFont="1" applyFill="1" applyBorder="1" applyAlignment="1">
      <alignment horizontal="center" wrapText="1"/>
    </xf>
    <xf numFmtId="0" fontId="6" fillId="11" borderId="2" xfId="0" applyFont="1" applyFill="1" applyBorder="1" applyAlignment="1">
      <alignment horizontal="center" wrapText="1"/>
    </xf>
    <xf numFmtId="0" fontId="0" fillId="0" borderId="6" xfId="0" applyBorder="1" applyAlignment="1">
      <alignment horizontal="center"/>
    </xf>
    <xf numFmtId="0" fontId="0" fillId="0" borderId="7" xfId="0" applyBorder="1"/>
    <xf numFmtId="0" fontId="3" fillId="5" borderId="40" xfId="0" applyFont="1" applyFill="1" applyBorder="1" applyAlignment="1">
      <alignment horizontal="center" wrapText="1"/>
    </xf>
    <xf numFmtId="0" fontId="0" fillId="0" borderId="40" xfId="0" applyBorder="1"/>
    <xf numFmtId="0" fontId="5" fillId="0" borderId="40" xfId="0" applyFont="1" applyBorder="1" applyAlignment="1">
      <alignment horizontal="center" vertical="center" wrapText="1"/>
    </xf>
    <xf numFmtId="0" fontId="0" fillId="0" borderId="41" xfId="0" applyBorder="1"/>
    <xf numFmtId="1" fontId="6" fillId="3" borderId="19" xfId="0" applyNumberFormat="1" applyFont="1" applyFill="1" applyBorder="1" applyAlignment="1">
      <alignment horizontal="center" vertical="center" wrapText="1"/>
    </xf>
    <xf numFmtId="1" fontId="3" fillId="6" borderId="6" xfId="0" applyNumberFormat="1" applyFont="1" applyFill="1" applyBorder="1" applyAlignment="1">
      <alignment horizontal="center" wrapText="1"/>
    </xf>
    <xf numFmtId="9" fontId="3" fillId="6" borderId="2" xfId="0" applyNumberFormat="1" applyFont="1" applyFill="1" applyBorder="1" applyAlignment="1">
      <alignment horizontal="center" wrapText="1"/>
    </xf>
    <xf numFmtId="9" fontId="3" fillId="6" borderId="6" xfId="0" applyNumberFormat="1" applyFont="1" applyFill="1" applyBorder="1" applyAlignment="1">
      <alignment horizontal="center" wrapText="1"/>
    </xf>
    <xf numFmtId="1" fontId="6" fillId="6" borderId="2" xfId="0" applyNumberFormat="1" applyFont="1" applyFill="1" applyBorder="1" applyAlignment="1">
      <alignment horizontal="center" wrapText="1"/>
    </xf>
    <xf numFmtId="1" fontId="6" fillId="3" borderId="4" xfId="0" applyNumberFormat="1" applyFont="1" applyFill="1" applyBorder="1" applyAlignment="1">
      <alignment horizontal="center" vertical="center" wrapText="1"/>
    </xf>
    <xf numFmtId="0" fontId="6" fillId="0" borderId="18" xfId="0" applyFont="1" applyBorder="1" applyAlignment="1">
      <alignment horizontal="center" vertical="top" wrapText="1"/>
    </xf>
    <xf numFmtId="0" fontId="6" fillId="0" borderId="22" xfId="0" applyFont="1" applyBorder="1" applyAlignment="1">
      <alignment horizontal="center" wrapText="1"/>
    </xf>
    <xf numFmtId="0" fontId="28" fillId="7" borderId="22" xfId="0" applyFont="1" applyFill="1" applyBorder="1" applyAlignment="1">
      <alignment horizontal="center" wrapText="1"/>
    </xf>
    <xf numFmtId="0" fontId="6" fillId="11" borderId="22" xfId="0" applyFont="1" applyFill="1" applyBorder="1" applyAlignment="1">
      <alignment horizontal="center" wrapText="1"/>
    </xf>
    <xf numFmtId="9" fontId="6" fillId="0" borderId="22" xfId="0" applyNumberFormat="1" applyFont="1" applyBorder="1" applyAlignment="1">
      <alignment horizontal="center" wrapText="1"/>
    </xf>
    <xf numFmtId="0" fontId="6" fillId="11" borderId="18" xfId="0" applyFont="1" applyFill="1" applyBorder="1" applyAlignment="1">
      <alignment horizontal="center" wrapText="1"/>
    </xf>
    <xf numFmtId="1" fontId="6" fillId="6" borderId="22" xfId="0" applyNumberFormat="1" applyFont="1" applyFill="1" applyBorder="1" applyAlignment="1">
      <alignment horizontal="center" wrapText="1"/>
    </xf>
    <xf numFmtId="1" fontId="6" fillId="7" borderId="2" xfId="0" applyNumberFormat="1" applyFont="1" applyFill="1" applyBorder="1" applyAlignment="1">
      <alignment horizontal="center" vertical="center" wrapText="1"/>
    </xf>
    <xf numFmtId="0" fontId="0" fillId="0" borderId="7" xfId="0" applyBorder="1" applyAlignment="1">
      <alignment horizontal="center" wrapText="1"/>
    </xf>
    <xf numFmtId="0" fontId="0" fillId="0" borderId="7" xfId="0" applyBorder="1" applyAlignment="1">
      <alignment horizontal="center"/>
    </xf>
    <xf numFmtId="0" fontId="17" fillId="0" borderId="7" xfId="0" applyFont="1" applyBorder="1" applyAlignment="1">
      <alignment horizontal="left" vertical="center" wrapText="1"/>
    </xf>
    <xf numFmtId="0" fontId="27" fillId="5" borderId="38" xfId="0" applyFont="1" applyFill="1" applyBorder="1" applyAlignment="1">
      <alignment horizontal="center" wrapText="1"/>
    </xf>
    <xf numFmtId="9" fontId="3" fillId="6" borderId="7" xfId="0" applyNumberFormat="1" applyFont="1" applyFill="1" applyBorder="1" applyAlignment="1">
      <alignment horizontal="center" wrapText="1"/>
    </xf>
    <xf numFmtId="0" fontId="0" fillId="8" borderId="3" xfId="0" applyFill="1" applyBorder="1"/>
    <xf numFmtId="0" fontId="0" fillId="8" borderId="17" xfId="0" applyFill="1" applyBorder="1"/>
    <xf numFmtId="0" fontId="32" fillId="0" borderId="6" xfId="0" applyFont="1" applyBorder="1" applyAlignment="1">
      <alignment horizontal="center" vertical="center"/>
    </xf>
    <xf numFmtId="0" fontId="27" fillId="5" borderId="13" xfId="0" applyFont="1" applyFill="1" applyBorder="1" applyAlignment="1">
      <alignment horizontal="center" wrapText="1"/>
    </xf>
    <xf numFmtId="0" fontId="27" fillId="5" borderId="42" xfId="0" applyFont="1" applyFill="1" applyBorder="1" applyAlignment="1">
      <alignment horizontal="center" wrapText="1"/>
    </xf>
    <xf numFmtId="0" fontId="27" fillId="5" borderId="43" xfId="0" applyFont="1" applyFill="1" applyBorder="1" applyAlignment="1">
      <alignment horizontal="center" wrapText="1"/>
    </xf>
    <xf numFmtId="0" fontId="27" fillId="5" borderId="15" xfId="0" applyFont="1" applyFill="1" applyBorder="1" applyAlignment="1">
      <alignment horizontal="center" wrapText="1"/>
    </xf>
    <xf numFmtId="1" fontId="6" fillId="3" borderId="0" xfId="0" applyNumberFormat="1" applyFont="1" applyFill="1" applyAlignment="1">
      <alignment horizontal="center" vertical="center" wrapText="1"/>
    </xf>
    <xf numFmtId="1" fontId="6" fillId="3" borderId="7" xfId="0" applyNumberFormat="1" applyFont="1" applyFill="1" applyBorder="1" applyAlignment="1">
      <alignment horizontal="center" wrapText="1"/>
    </xf>
    <xf numFmtId="9" fontId="6" fillId="0" borderId="7" xfId="0" applyNumberFormat="1" applyFont="1" applyBorder="1" applyAlignment="1">
      <alignment horizontal="center" wrapText="1"/>
    </xf>
    <xf numFmtId="1" fontId="3" fillId="7" borderId="27" xfId="0" applyNumberFormat="1" applyFont="1" applyFill="1" applyBorder="1" applyAlignment="1">
      <alignment horizontal="center" wrapText="1"/>
    </xf>
    <xf numFmtId="0" fontId="6" fillId="11" borderId="27" xfId="0" applyFont="1" applyFill="1" applyBorder="1" applyAlignment="1">
      <alignment horizontal="center" wrapText="1"/>
    </xf>
    <xf numFmtId="0" fontId="33" fillId="0" borderId="0" xfId="0" applyFont="1" applyAlignment="1">
      <alignment horizontal="left" vertical="center" indent="3" readingOrder="1"/>
    </xf>
    <xf numFmtId="0" fontId="34" fillId="0" borderId="0" xfId="0" applyFont="1" applyAlignment="1">
      <alignment horizontal="left" vertical="center" indent="3" readingOrder="1"/>
    </xf>
    <xf numFmtId="0" fontId="6" fillId="8" borderId="2" xfId="0" applyFont="1" applyFill="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4" fillId="0" borderId="0" xfId="0" applyFont="1" applyAlignment="1">
      <alignment horizontal="center" vertical="top" wrapText="1"/>
    </xf>
    <xf numFmtId="0" fontId="0" fillId="0" borderId="0" xfId="0"/>
    <xf numFmtId="0" fontId="4" fillId="0" borderId="6" xfId="0" applyFont="1" applyBorder="1" applyAlignment="1">
      <alignment horizontal="center" vertical="top" wrapText="1"/>
    </xf>
    <xf numFmtId="0" fontId="0" fillId="0" borderId="6" xfId="0" applyBorder="1"/>
    <xf numFmtId="0" fontId="13" fillId="0" borderId="3" xfId="0" applyFont="1" applyBorder="1" applyAlignment="1">
      <alignment horizontal="center"/>
    </xf>
    <xf numFmtId="0" fontId="13" fillId="0" borderId="4" xfId="0" applyFont="1" applyBorder="1" applyAlignment="1">
      <alignment horizontal="center"/>
    </xf>
    <xf numFmtId="0" fontId="3" fillId="0" borderId="5" xfId="0" applyFont="1" applyBorder="1" applyAlignment="1">
      <alignment horizontal="left" wrapText="1"/>
    </xf>
    <xf numFmtId="0" fontId="3" fillId="0" borderId="22" xfId="0" applyFont="1" applyBorder="1" applyAlignment="1">
      <alignment horizontal="left" wrapText="1"/>
    </xf>
    <xf numFmtId="0" fontId="12" fillId="0" borderId="17" xfId="0" applyFont="1" applyBorder="1" applyAlignment="1">
      <alignment horizontal="center" wrapText="1"/>
    </xf>
    <xf numFmtId="0" fontId="12" fillId="0" borderId="2" xfId="0" applyFont="1" applyBorder="1" applyAlignment="1">
      <alignment horizontal="center" wrapText="1"/>
    </xf>
    <xf numFmtId="0" fontId="24" fillId="0" borderId="23" xfId="0" applyFont="1" applyBorder="1" applyAlignment="1">
      <alignment horizontal="center"/>
    </xf>
    <xf numFmtId="0" fontId="25" fillId="0" borderId="24" xfId="0" applyFont="1" applyBorder="1" applyAlignment="1">
      <alignment horizontal="center"/>
    </xf>
    <xf numFmtId="0" fontId="3" fillId="0" borderId="17" xfId="0" applyFont="1" applyBorder="1" applyAlignment="1">
      <alignment horizontal="left" vertical="top" wrapText="1"/>
    </xf>
    <xf numFmtId="0" fontId="3" fillId="0" borderId="2"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16" xfId="0" applyFont="1" applyBorder="1" applyAlignment="1">
      <alignment horizontal="center" vertical="top" wrapText="1"/>
    </xf>
    <xf numFmtId="0" fontId="6" fillId="0" borderId="1" xfId="0" applyFont="1" applyBorder="1" applyAlignment="1">
      <alignment horizontal="center" vertical="top"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3" fillId="5" borderId="17" xfId="0" applyFont="1" applyFill="1" applyBorder="1" applyAlignment="1">
      <alignment horizontal="center" wrapText="1"/>
    </xf>
    <xf numFmtId="0" fontId="3" fillId="5" borderId="6" xfId="0" applyFont="1" applyFill="1" applyBorder="1" applyAlignment="1">
      <alignment horizontal="center" wrapText="1"/>
    </xf>
    <xf numFmtId="0" fontId="3" fillId="5" borderId="2" xfId="0" applyFont="1" applyFill="1" applyBorder="1" applyAlignment="1">
      <alignment horizont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0" xfId="0" applyFont="1" applyAlignment="1">
      <alignment horizont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5" fillId="0" borderId="16" xfId="0" applyFont="1" applyBorder="1" applyAlignment="1" applyProtection="1">
      <alignment horizontal="center" vertical="center" wrapText="1"/>
      <protection locked="0"/>
    </xf>
    <xf numFmtId="0" fontId="8" fillId="0" borderId="23" xfId="0" applyFont="1" applyBorder="1" applyAlignment="1">
      <alignment horizontal="left" wrapText="1"/>
    </xf>
    <xf numFmtId="0" fontId="8" fillId="0" borderId="25" xfId="0" applyFont="1" applyBorder="1" applyAlignment="1">
      <alignment horizontal="left" wrapText="1"/>
    </xf>
    <xf numFmtId="0" fontId="8" fillId="0" borderId="24" xfId="0" applyFont="1" applyBorder="1" applyAlignment="1">
      <alignment horizontal="left" wrapText="1"/>
    </xf>
    <xf numFmtId="0" fontId="3" fillId="5" borderId="23" xfId="0" applyFont="1" applyFill="1" applyBorder="1" applyAlignment="1">
      <alignment horizontal="center" wrapText="1"/>
    </xf>
    <xf numFmtId="0" fontId="3" fillId="5" borderId="25" xfId="0" applyFont="1" applyFill="1" applyBorder="1" applyAlignment="1">
      <alignment horizontal="center" wrapText="1"/>
    </xf>
    <xf numFmtId="0" fontId="3" fillId="5" borderId="24" xfId="0" applyFont="1" applyFill="1" applyBorder="1" applyAlignment="1">
      <alignment horizontal="center" wrapText="1"/>
    </xf>
    <xf numFmtId="1" fontId="6" fillId="3" borderId="16"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0" borderId="3" xfId="0" applyFont="1" applyBorder="1" applyAlignment="1">
      <alignment horizontal="center" wrapText="1"/>
    </xf>
    <xf numFmtId="0" fontId="6" fillId="0" borderId="19"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3" fillId="2" borderId="22" xfId="0" applyFont="1" applyFill="1" applyBorder="1" applyAlignment="1">
      <alignment wrapText="1"/>
    </xf>
    <xf numFmtId="0" fontId="3" fillId="2" borderId="5" xfId="0" applyFont="1" applyFill="1" applyBorder="1" applyAlignment="1">
      <alignment horizontal="left" wrapText="1"/>
    </xf>
    <xf numFmtId="0" fontId="3" fillId="2" borderId="22" xfId="0" applyFont="1" applyFill="1" applyBorder="1" applyAlignment="1">
      <alignment horizontal="left" wrapText="1"/>
    </xf>
    <xf numFmtId="0" fontId="3" fillId="2" borderId="17" xfId="0" applyFont="1" applyFill="1" applyBorder="1" applyAlignment="1">
      <alignment wrapText="1"/>
    </xf>
    <xf numFmtId="0" fontId="3" fillId="2" borderId="2" xfId="0" applyFont="1" applyFill="1" applyBorder="1" applyAlignment="1">
      <alignment wrapText="1"/>
    </xf>
    <xf numFmtId="0" fontId="0" fillId="0" borderId="19" xfId="0" applyBorder="1"/>
    <xf numFmtId="0" fontId="0" fillId="0" borderId="4" xfId="0" applyBorder="1"/>
    <xf numFmtId="0" fontId="0" fillId="0" borderId="2" xfId="0" applyBorder="1"/>
    <xf numFmtId="0" fontId="31" fillId="0" borderId="0" xfId="0" applyFont="1" applyAlignment="1">
      <alignment wrapText="1"/>
    </xf>
    <xf numFmtId="0" fontId="0" fillId="0" borderId="0" xfId="0" applyAlignment="1">
      <alignment wrapText="1"/>
    </xf>
    <xf numFmtId="0" fontId="8" fillId="0" borderId="7" xfId="0" applyFont="1" applyBorder="1" applyAlignment="1">
      <alignment vertical="top" wrapText="1"/>
    </xf>
    <xf numFmtId="0" fontId="0" fillId="0" borderId="7" xfId="0" applyBorder="1"/>
    <xf numFmtId="0" fontId="8" fillId="0" borderId="7" xfId="0" applyFont="1" applyBorder="1" applyAlignment="1">
      <alignment horizontal="left" wrapText="1"/>
    </xf>
    <xf numFmtId="0" fontId="32" fillId="0" borderId="23" xfId="0" applyFont="1" applyBorder="1" applyAlignment="1">
      <alignment horizontal="center" vertical="center" wrapText="1"/>
    </xf>
    <xf numFmtId="0" fontId="32" fillId="0" borderId="25" xfId="0" applyFont="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32" fillId="0" borderId="23" xfId="0" applyFont="1" applyBorder="1" applyAlignment="1">
      <alignment horizontal="center" vertical="center"/>
    </xf>
    <xf numFmtId="0" fontId="0" fillId="0" borderId="25" xfId="0" applyBorder="1" applyAlignment="1">
      <alignment horizontal="center"/>
    </xf>
    <xf numFmtId="0" fontId="0" fillId="0" borderId="24" xfId="0" applyBorder="1" applyAlignment="1">
      <alignment horizontal="center"/>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4" xfId="0" applyFont="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6"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7" xfId="0" applyFont="1" applyBorder="1" applyAlignment="1">
      <alignment horizontal="center" vertical="center" wrapText="1"/>
    </xf>
    <xf numFmtId="0" fontId="16" fillId="0" borderId="23" xfId="0" applyFont="1" applyBorder="1" applyAlignment="1">
      <alignment vertical="top" wrapText="1"/>
    </xf>
    <xf numFmtId="0" fontId="19" fillId="0" borderId="25" xfId="0" applyFont="1" applyBorder="1" applyAlignment="1">
      <alignment vertical="top" wrapText="1"/>
    </xf>
    <xf numFmtId="0" fontId="19" fillId="0" borderId="24" xfId="0" applyFont="1" applyBorder="1" applyAlignment="1">
      <alignment vertical="top" wrapText="1"/>
    </xf>
    <xf numFmtId="0" fontId="26" fillId="0" borderId="17" xfId="0" applyFont="1" applyBorder="1" applyAlignment="1">
      <alignment vertical="top"/>
    </xf>
    <xf numFmtId="0" fontId="26" fillId="0" borderId="6" xfId="0" applyFont="1" applyBorder="1"/>
    <xf numFmtId="0" fontId="26" fillId="0" borderId="2" xfId="0" applyFont="1" applyBorder="1"/>
    <xf numFmtId="0" fontId="3" fillId="5" borderId="26" xfId="0" applyFont="1" applyFill="1" applyBorder="1" applyAlignment="1">
      <alignment horizontal="center" wrapText="1"/>
    </xf>
    <xf numFmtId="0" fontId="3" fillId="5" borderId="27" xfId="0" applyFont="1" applyFill="1" applyBorder="1" applyAlignment="1">
      <alignment horizontal="center" wrapText="1"/>
    </xf>
    <xf numFmtId="0" fontId="3" fillId="5" borderId="28" xfId="0" applyFont="1" applyFill="1" applyBorder="1" applyAlignment="1">
      <alignment horizontal="center" wrapText="1"/>
    </xf>
    <xf numFmtId="0" fontId="26" fillId="0" borderId="5" xfId="0" applyFont="1" applyBorder="1" applyAlignment="1">
      <alignment vertical="top"/>
    </xf>
    <xf numFmtId="0" fontId="0" fillId="0" borderId="22" xfId="0" applyBorder="1"/>
    <xf numFmtId="0" fontId="0" fillId="0" borderId="19"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3" fillId="2" borderId="19" xfId="0" applyFont="1" applyFill="1" applyBorder="1" applyAlignment="1">
      <alignment wrapText="1"/>
    </xf>
    <xf numFmtId="0" fontId="3" fillId="5" borderId="34" xfId="0" applyFont="1" applyFill="1" applyBorder="1" applyAlignment="1">
      <alignment horizontal="center" wrapText="1"/>
    </xf>
    <xf numFmtId="0" fontId="3" fillId="5" borderId="35" xfId="0" applyFont="1" applyFill="1" applyBorder="1" applyAlignment="1">
      <alignment horizontal="center" wrapText="1"/>
    </xf>
    <xf numFmtId="0" fontId="3" fillId="5" borderId="36" xfId="0" applyFont="1" applyFill="1" applyBorder="1" applyAlignment="1">
      <alignment horizontal="center" wrapText="1"/>
    </xf>
    <xf numFmtId="0" fontId="3" fillId="2" borderId="0" xfId="0" applyFont="1" applyFill="1" applyAlignment="1">
      <alignment wrapText="1"/>
    </xf>
    <xf numFmtId="0" fontId="3" fillId="5" borderId="29" xfId="0" applyFont="1" applyFill="1" applyBorder="1" applyAlignment="1">
      <alignment horizontal="center" wrapText="1"/>
    </xf>
    <xf numFmtId="0" fontId="3" fillId="5" borderId="7" xfId="0" applyFont="1" applyFill="1" applyBorder="1" applyAlignment="1">
      <alignment horizontal="center" wrapText="1"/>
    </xf>
    <xf numFmtId="0" fontId="3" fillId="5" borderId="30" xfId="0" applyFont="1" applyFill="1" applyBorder="1" applyAlignment="1">
      <alignment horizontal="center" wrapText="1"/>
    </xf>
    <xf numFmtId="0" fontId="3" fillId="2" borderId="0" xfId="0" applyFont="1" applyFill="1" applyAlignment="1">
      <alignment horizontal="left" wrapText="1"/>
    </xf>
    <xf numFmtId="0" fontId="3" fillId="5" borderId="31" xfId="0" applyFont="1" applyFill="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3" fillId="2" borderId="6" xfId="0" applyFont="1" applyFill="1" applyBorder="1" applyAlignment="1">
      <alignment wrapText="1"/>
    </xf>
    <xf numFmtId="0" fontId="0" fillId="0" borderId="0" xfId="0" applyAlignment="1">
      <alignment horizontal="center" wrapText="1"/>
    </xf>
    <xf numFmtId="0" fontId="0" fillId="0" borderId="22" xfId="0" applyBorder="1" applyAlignment="1">
      <alignment horizontal="center" wrapText="1"/>
    </xf>
    <xf numFmtId="0" fontId="6" fillId="0" borderId="17" xfId="0" applyFont="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3" fillId="2" borderId="29" xfId="0" applyFont="1" applyFill="1" applyBorder="1" applyAlignment="1">
      <alignment wrapText="1"/>
    </xf>
    <xf numFmtId="0" fontId="3" fillId="2" borderId="30" xfId="0" applyFont="1" applyFill="1" applyBorder="1" applyAlignment="1">
      <alignment wrapText="1"/>
    </xf>
    <xf numFmtId="0" fontId="3" fillId="5" borderId="39" xfId="0" applyFont="1" applyFill="1" applyBorder="1" applyAlignment="1">
      <alignment horizontal="center" wrapText="1"/>
    </xf>
    <xf numFmtId="0" fontId="3" fillId="5" borderId="38" xfId="0" applyFont="1" applyFill="1" applyBorder="1" applyAlignment="1">
      <alignment horizontal="center" wrapText="1"/>
    </xf>
    <xf numFmtId="0" fontId="3" fillId="2" borderId="29" xfId="0" applyFont="1" applyFill="1" applyBorder="1" applyAlignment="1">
      <alignment horizontal="left" wrapText="1"/>
    </xf>
    <xf numFmtId="0" fontId="3" fillId="2" borderId="30" xfId="0" applyFont="1" applyFill="1" applyBorder="1" applyAlignment="1">
      <alignment horizontal="left" wrapText="1"/>
    </xf>
    <xf numFmtId="0" fontId="3" fillId="5" borderId="32" xfId="0" applyFont="1" applyFill="1" applyBorder="1" applyAlignment="1">
      <alignment horizontal="center" wrapText="1"/>
    </xf>
    <xf numFmtId="0" fontId="3" fillId="2" borderId="34" xfId="0" applyFont="1" applyFill="1" applyBorder="1" applyAlignment="1">
      <alignment wrapText="1"/>
    </xf>
    <xf numFmtId="0" fontId="3" fillId="2" borderId="36" xfId="0" applyFont="1" applyFill="1" applyBorder="1" applyAlignment="1">
      <alignment wrapText="1"/>
    </xf>
    <xf numFmtId="0" fontId="3" fillId="5" borderId="37" xfId="0" applyFont="1" applyFill="1" applyBorder="1" applyAlignment="1">
      <alignment horizontal="center" wrapText="1"/>
    </xf>
    <xf numFmtId="0" fontId="10" fillId="2" borderId="3" xfId="0"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22"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2" xfId="0" applyFont="1" applyFill="1" applyBorder="1" applyAlignment="1">
      <alignment horizontal="center" vertical="top" wrapText="1"/>
    </xf>
  </cellXfs>
  <cellStyles count="2">
    <cellStyle name="Lien hypertexte" xfId="1" builtinId="8"/>
    <cellStyle name="Normal" xfId="0" builtinId="0"/>
  </cellStyles>
  <dxfs count="26">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10"/>
      </font>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10"/>
      </font>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10"/>
      </font>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10"/>
      </font>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10"/>
      </font>
    </dxf>
    <dxf>
      <font>
        <b/>
        <i val="0"/>
        <condense val="0"/>
        <extend val="0"/>
        <color indexed="8"/>
      </font>
      <fill>
        <patternFill>
          <bgColor indexed="10"/>
        </patternFill>
      </fill>
    </dxf>
    <dxf>
      <font>
        <b/>
        <i val="0"/>
        <condense val="0"/>
        <extend val="0"/>
        <color indexed="10"/>
      </font>
    </dxf>
    <dxf>
      <font>
        <b/>
        <i val="0"/>
        <condense val="0"/>
        <extend val="0"/>
        <color indexed="8"/>
      </font>
      <fill>
        <patternFill>
          <bgColor indexed="10"/>
        </patternFill>
      </fill>
    </dxf>
    <dxf>
      <font>
        <b/>
        <i val="0"/>
        <condense val="0"/>
        <extend val="0"/>
        <color indexed="8"/>
      </font>
      <fill>
        <patternFill>
          <bgColor indexed="10"/>
        </patternFill>
      </fill>
    </dxf>
  </dxfs>
  <tableStyles count="0" defaultTableStyle="TableStyleMedium2" defaultPivotStyle="PivotStyleLight16"/>
  <colors>
    <mruColors>
      <color rgb="FFFFFF99"/>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2667000</xdr:colOff>
      <xdr:row>1</xdr:row>
      <xdr:rowOff>152400</xdr:rowOff>
    </xdr:from>
    <xdr:to>
      <xdr:col>1</xdr:col>
      <xdr:colOff>3886200</xdr:colOff>
      <xdr:row>9</xdr:row>
      <xdr:rowOff>160020</xdr:rowOff>
    </xdr:to>
    <xdr:pic>
      <xdr:nvPicPr>
        <xdr:cNvPr id="1089" name="Picture 1" descr="ADEMERVB">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0380" y="320040"/>
          <a:ext cx="1219200" cy="134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2</xdr:row>
      <xdr:rowOff>114300</xdr:rowOff>
    </xdr:from>
    <xdr:to>
      <xdr:col>7</xdr:col>
      <xdr:colOff>445135</xdr:colOff>
      <xdr:row>26</xdr:row>
      <xdr:rowOff>105727</xdr:rowOff>
    </xdr:to>
    <xdr:grpSp>
      <xdr:nvGrpSpPr>
        <xdr:cNvPr id="2" name="Groupe 1">
          <a:extLst>
            <a:ext uri="{FF2B5EF4-FFF2-40B4-BE49-F238E27FC236}">
              <a16:creationId xmlns:a16="http://schemas.microsoft.com/office/drawing/2014/main" id="{00000000-0008-0000-0100-000002000000}"/>
            </a:ext>
          </a:extLst>
        </xdr:cNvPr>
        <xdr:cNvGrpSpPr>
          <a:grpSpLocks/>
        </xdr:cNvGrpSpPr>
      </xdr:nvGrpSpPr>
      <xdr:grpSpPr bwMode="auto">
        <a:xfrm>
          <a:off x="7620" y="438150"/>
          <a:ext cx="5771515" cy="3839527"/>
          <a:chOff x="1331640" y="2528900"/>
          <a:chExt cx="5940660" cy="4059744"/>
        </a:xfrm>
      </xdr:grpSpPr>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1640" y="2528900"/>
            <a:ext cx="5940660" cy="4059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ZoneTexte 7">
            <a:extLst>
              <a:ext uri="{FF2B5EF4-FFF2-40B4-BE49-F238E27FC236}">
                <a16:creationId xmlns:a16="http://schemas.microsoft.com/office/drawing/2014/main" id="{00000000-0008-0000-0100-000004000000}"/>
              </a:ext>
            </a:extLst>
          </xdr:cNvPr>
          <xdr:cNvSpPr txBox="1">
            <a:spLocks noChangeArrowheads="1"/>
          </xdr:cNvSpPr>
        </xdr:nvSpPr>
        <xdr:spPr bwMode="auto">
          <a:xfrm>
            <a:off x="6147175" y="5679250"/>
            <a:ext cx="900100" cy="169277"/>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spAutoFit/>
          </a:bodyPr>
          <a:lstStyle>
            <a:defPPr>
              <a:defRPr lang="fr-FR"/>
            </a:defPPr>
            <a:lvl1pPr algn="l" rtl="0" eaLnBrk="0" fontAlgn="base" hangingPunct="0">
              <a:spcBef>
                <a:spcPct val="0"/>
              </a:spcBef>
              <a:spcAft>
                <a:spcPct val="0"/>
              </a:spcAft>
              <a:defRPr sz="2400" kern="1200">
                <a:solidFill>
                  <a:schemeClr val="tx1"/>
                </a:solidFill>
                <a:latin typeface="Arial" panose="020B0604020202020204" pitchFamily="34" charset="0"/>
                <a:ea typeface="ＭＳ Ｐゴシック"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ＭＳ Ｐゴシック"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ＭＳ Ｐゴシック"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ＭＳ Ｐゴシック"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ＭＳ Ｐゴシック"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ＭＳ Ｐゴシック"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ＭＳ Ｐゴシック"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ＭＳ Ｐゴシック"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ＭＳ Ｐゴシック" panose="020B0600070205080204" pitchFamily="34" charset="-128"/>
                <a:cs typeface="+mn-cs"/>
              </a:defRPr>
            </a:lvl9pPr>
          </a:lstStyle>
          <a:p>
            <a:r>
              <a:rPr lang="fr-FR" altLang="fr-FR" sz="1100"/>
              <a:t>Puisage en l/j</a:t>
            </a:r>
          </a:p>
        </xdr:txBody>
      </xdr:sp>
    </xdr:grpSp>
    <xdr:clientData/>
  </xdr:twoCellAnchor>
  <xdr:twoCellAnchor editAs="oneCell">
    <xdr:from>
      <xdr:col>9</xdr:col>
      <xdr:colOff>784860</xdr:colOff>
      <xdr:row>10</xdr:row>
      <xdr:rowOff>17428</xdr:rowOff>
    </xdr:from>
    <xdr:to>
      <xdr:col>17</xdr:col>
      <xdr:colOff>104457</xdr:colOff>
      <xdr:row>20</xdr:row>
      <xdr:rowOff>46989</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7180" y="1716688"/>
          <a:ext cx="5659437" cy="1705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2</xdr:col>
      <xdr:colOff>632460</xdr:colOff>
      <xdr:row>35</xdr:row>
      <xdr:rowOff>45720</xdr:rowOff>
    </xdr:to>
    <xdr:grpSp>
      <xdr:nvGrpSpPr>
        <xdr:cNvPr id="20360" name="Group 1">
          <a:extLst>
            <a:ext uri="{FF2B5EF4-FFF2-40B4-BE49-F238E27FC236}">
              <a16:creationId xmlns:a16="http://schemas.microsoft.com/office/drawing/2014/main" id="{00000000-0008-0000-0100-0000884F0000}"/>
            </a:ext>
          </a:extLst>
        </xdr:cNvPr>
        <xdr:cNvGrpSpPr>
          <a:grpSpLocks noChangeAspect="1"/>
        </xdr:cNvGrpSpPr>
      </xdr:nvGrpSpPr>
      <xdr:grpSpPr bwMode="auto">
        <a:xfrm>
          <a:off x="0" y="2878667"/>
          <a:ext cx="5176238" cy="3778109"/>
          <a:chOff x="1487" y="2590"/>
          <a:chExt cx="8833" cy="5658"/>
        </a:xfrm>
      </xdr:grpSpPr>
      <xdr:sp macro="" textlink="">
        <xdr:nvSpPr>
          <xdr:cNvPr id="20361" name="AutoShape 110">
            <a:extLst>
              <a:ext uri="{FF2B5EF4-FFF2-40B4-BE49-F238E27FC236}">
                <a16:creationId xmlns:a16="http://schemas.microsoft.com/office/drawing/2014/main" id="{00000000-0008-0000-0100-0000894F0000}"/>
              </a:ext>
            </a:extLst>
          </xdr:cNvPr>
          <xdr:cNvSpPr>
            <a:spLocks noChangeAspect="1" noChangeArrowheads="1" noTextEdit="1"/>
          </xdr:cNvSpPr>
        </xdr:nvSpPr>
        <xdr:spPr bwMode="auto">
          <a:xfrm>
            <a:off x="1889" y="3765"/>
            <a:ext cx="7078" cy="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362" name="Line 109">
            <a:extLst>
              <a:ext uri="{FF2B5EF4-FFF2-40B4-BE49-F238E27FC236}">
                <a16:creationId xmlns:a16="http://schemas.microsoft.com/office/drawing/2014/main" id="{00000000-0008-0000-0100-00008A4F0000}"/>
              </a:ext>
            </a:extLst>
          </xdr:cNvPr>
          <xdr:cNvSpPr>
            <a:spLocks noChangeShapeType="1"/>
          </xdr:cNvSpPr>
        </xdr:nvSpPr>
        <xdr:spPr bwMode="auto">
          <a:xfrm flipH="1">
            <a:off x="5850" y="6983"/>
            <a:ext cx="840" cy="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0363" name="Line 108">
            <a:extLst>
              <a:ext uri="{FF2B5EF4-FFF2-40B4-BE49-F238E27FC236}">
                <a16:creationId xmlns:a16="http://schemas.microsoft.com/office/drawing/2014/main" id="{00000000-0008-0000-0100-00008B4F0000}"/>
              </a:ext>
            </a:extLst>
          </xdr:cNvPr>
          <xdr:cNvSpPr>
            <a:spLocks noChangeShapeType="1"/>
          </xdr:cNvSpPr>
        </xdr:nvSpPr>
        <xdr:spPr bwMode="auto">
          <a:xfrm flipH="1">
            <a:off x="5850" y="6698"/>
            <a:ext cx="810" cy="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0364" name="Line 107">
            <a:extLst>
              <a:ext uri="{FF2B5EF4-FFF2-40B4-BE49-F238E27FC236}">
                <a16:creationId xmlns:a16="http://schemas.microsoft.com/office/drawing/2014/main" id="{00000000-0008-0000-0100-00008C4F0000}"/>
              </a:ext>
            </a:extLst>
          </xdr:cNvPr>
          <xdr:cNvSpPr>
            <a:spLocks noChangeShapeType="1"/>
          </xdr:cNvSpPr>
        </xdr:nvSpPr>
        <xdr:spPr bwMode="auto">
          <a:xfrm>
            <a:off x="7140" y="7043"/>
            <a:ext cx="1" cy="435"/>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365" name="Line 106">
            <a:extLst>
              <a:ext uri="{FF2B5EF4-FFF2-40B4-BE49-F238E27FC236}">
                <a16:creationId xmlns:a16="http://schemas.microsoft.com/office/drawing/2014/main" id="{00000000-0008-0000-0100-00008D4F0000}"/>
              </a:ext>
            </a:extLst>
          </xdr:cNvPr>
          <xdr:cNvSpPr>
            <a:spLocks noChangeShapeType="1"/>
          </xdr:cNvSpPr>
        </xdr:nvSpPr>
        <xdr:spPr bwMode="auto">
          <a:xfrm flipV="1">
            <a:off x="4590" y="5033"/>
            <a:ext cx="1" cy="390"/>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366" name="Rectangle 105" descr="Treillis blanc">
            <a:extLst>
              <a:ext uri="{FF2B5EF4-FFF2-40B4-BE49-F238E27FC236}">
                <a16:creationId xmlns:a16="http://schemas.microsoft.com/office/drawing/2014/main" id="{00000000-0008-0000-0100-00008E4F0000}"/>
              </a:ext>
            </a:extLst>
          </xdr:cNvPr>
          <xdr:cNvSpPr>
            <a:spLocks noChangeArrowheads="1"/>
          </xdr:cNvSpPr>
        </xdr:nvSpPr>
        <xdr:spPr bwMode="auto">
          <a:xfrm>
            <a:off x="8832" y="2732"/>
            <a:ext cx="310" cy="2520"/>
          </a:xfrm>
          <a:prstGeom prst="rect">
            <a:avLst/>
          </a:prstGeom>
          <a:blipFill dpi="0" rotWithShape="0">
            <a:blip xmlns:r="http://schemas.openxmlformats.org/officeDocument/2006/relationships" r:embed="rId1"/>
            <a:srcRect/>
            <a:tile tx="0" ty="0" sx="100000" sy="100000" flip="none" algn="tl"/>
          </a:blipFill>
          <a:ln w="3175">
            <a:solidFill>
              <a:srgbClr val="000000"/>
            </a:solidFill>
            <a:miter lim="800000"/>
            <a:headEnd/>
            <a:tailEnd/>
          </a:ln>
        </xdr:spPr>
      </xdr:sp>
      <xdr:sp macro="" textlink="">
        <xdr:nvSpPr>
          <xdr:cNvPr id="20367" name="Rectangle 104">
            <a:extLst>
              <a:ext uri="{FF2B5EF4-FFF2-40B4-BE49-F238E27FC236}">
                <a16:creationId xmlns:a16="http://schemas.microsoft.com/office/drawing/2014/main" id="{00000000-0008-0000-0100-00008F4F0000}"/>
              </a:ext>
            </a:extLst>
          </xdr:cNvPr>
          <xdr:cNvSpPr>
            <a:spLocks noChangeArrowheads="1"/>
          </xdr:cNvSpPr>
        </xdr:nvSpPr>
        <xdr:spPr bwMode="auto">
          <a:xfrm>
            <a:off x="9200" y="3646"/>
            <a:ext cx="938" cy="567"/>
          </a:xfrm>
          <a:prstGeom prst="rect">
            <a:avLst/>
          </a:prstGeom>
          <a:solidFill>
            <a:srgbClr val="FFFFFF"/>
          </a:solidFill>
          <a:ln w="9525">
            <a:solidFill>
              <a:srgbClr val="000000"/>
            </a:solidFill>
            <a:miter lim="800000"/>
            <a:headEnd/>
            <a:tailEnd/>
          </a:ln>
        </xdr:spPr>
      </xdr:sp>
      <xdr:sp macro="" textlink="">
        <xdr:nvSpPr>
          <xdr:cNvPr id="20368" name="Rectangle 103">
            <a:extLst>
              <a:ext uri="{FF2B5EF4-FFF2-40B4-BE49-F238E27FC236}">
                <a16:creationId xmlns:a16="http://schemas.microsoft.com/office/drawing/2014/main" id="{00000000-0008-0000-0100-0000904F0000}"/>
              </a:ext>
            </a:extLst>
          </xdr:cNvPr>
          <xdr:cNvSpPr>
            <a:spLocks noChangeArrowheads="1"/>
          </xdr:cNvSpPr>
        </xdr:nvSpPr>
        <xdr:spPr bwMode="auto">
          <a:xfrm>
            <a:off x="9200" y="4279"/>
            <a:ext cx="938" cy="566"/>
          </a:xfrm>
          <a:prstGeom prst="rect">
            <a:avLst/>
          </a:prstGeom>
          <a:solidFill>
            <a:srgbClr val="FFFFFF"/>
          </a:solidFill>
          <a:ln w="9525">
            <a:solidFill>
              <a:srgbClr val="000000"/>
            </a:solidFill>
            <a:miter lim="800000"/>
            <a:headEnd/>
            <a:tailEnd/>
          </a:ln>
        </xdr:spPr>
      </xdr:sp>
      <xdr:sp macro="" textlink="">
        <xdr:nvSpPr>
          <xdr:cNvPr id="20369" name="Line 102">
            <a:extLst>
              <a:ext uri="{FF2B5EF4-FFF2-40B4-BE49-F238E27FC236}">
                <a16:creationId xmlns:a16="http://schemas.microsoft.com/office/drawing/2014/main" id="{00000000-0008-0000-0100-0000914F0000}"/>
              </a:ext>
            </a:extLst>
          </xdr:cNvPr>
          <xdr:cNvSpPr>
            <a:spLocks noChangeShapeType="1"/>
          </xdr:cNvSpPr>
        </xdr:nvSpPr>
        <xdr:spPr bwMode="auto">
          <a:xfrm>
            <a:off x="8439" y="5177"/>
            <a:ext cx="564" cy="2"/>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370" name="Line 101">
            <a:extLst>
              <a:ext uri="{FF2B5EF4-FFF2-40B4-BE49-F238E27FC236}">
                <a16:creationId xmlns:a16="http://schemas.microsoft.com/office/drawing/2014/main" id="{00000000-0008-0000-0100-0000924F0000}"/>
              </a:ext>
            </a:extLst>
          </xdr:cNvPr>
          <xdr:cNvSpPr>
            <a:spLocks noChangeShapeType="1"/>
          </xdr:cNvSpPr>
        </xdr:nvSpPr>
        <xdr:spPr bwMode="auto">
          <a:xfrm flipH="1">
            <a:off x="6433" y="5644"/>
            <a:ext cx="507"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371" name="Line 100">
            <a:extLst>
              <a:ext uri="{FF2B5EF4-FFF2-40B4-BE49-F238E27FC236}">
                <a16:creationId xmlns:a16="http://schemas.microsoft.com/office/drawing/2014/main" id="{00000000-0008-0000-0100-0000934F0000}"/>
              </a:ext>
            </a:extLst>
          </xdr:cNvPr>
          <xdr:cNvSpPr>
            <a:spLocks noChangeShapeType="1"/>
          </xdr:cNvSpPr>
        </xdr:nvSpPr>
        <xdr:spPr bwMode="auto">
          <a:xfrm flipV="1">
            <a:off x="7227" y="5167"/>
            <a:ext cx="1" cy="587"/>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0372" name="Line 99">
            <a:extLst>
              <a:ext uri="{FF2B5EF4-FFF2-40B4-BE49-F238E27FC236}">
                <a16:creationId xmlns:a16="http://schemas.microsoft.com/office/drawing/2014/main" id="{00000000-0008-0000-0100-0000944F0000}"/>
              </a:ext>
            </a:extLst>
          </xdr:cNvPr>
          <xdr:cNvSpPr>
            <a:spLocks noChangeShapeType="1"/>
          </xdr:cNvSpPr>
        </xdr:nvSpPr>
        <xdr:spPr bwMode="auto">
          <a:xfrm flipV="1">
            <a:off x="4608" y="7043"/>
            <a:ext cx="2" cy="113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0373" name="Line 98">
            <a:extLst>
              <a:ext uri="{FF2B5EF4-FFF2-40B4-BE49-F238E27FC236}">
                <a16:creationId xmlns:a16="http://schemas.microsoft.com/office/drawing/2014/main" id="{00000000-0008-0000-0100-0000954F0000}"/>
              </a:ext>
            </a:extLst>
          </xdr:cNvPr>
          <xdr:cNvSpPr>
            <a:spLocks noChangeShapeType="1"/>
          </xdr:cNvSpPr>
        </xdr:nvSpPr>
        <xdr:spPr bwMode="auto">
          <a:xfrm>
            <a:off x="2893" y="6149"/>
            <a:ext cx="1" cy="454"/>
          </a:xfrm>
          <a:prstGeom prst="line">
            <a:avLst/>
          </a:prstGeom>
          <a:noFill/>
          <a:ln w="25400">
            <a:solidFill>
              <a:srgbClr val="00FF00"/>
            </a:solidFill>
            <a:round/>
            <a:headEnd/>
            <a:tailEnd/>
          </a:ln>
          <a:extLst>
            <a:ext uri="{909E8E84-426E-40DD-AFC4-6F175D3DCCD1}">
              <a14:hiddenFill xmlns:a14="http://schemas.microsoft.com/office/drawing/2010/main">
                <a:noFill/>
              </a14:hiddenFill>
            </a:ext>
          </a:extLst>
        </xdr:spPr>
      </xdr:sp>
      <xdr:sp macro="" textlink="">
        <xdr:nvSpPr>
          <xdr:cNvPr id="20374" name="Line 97">
            <a:extLst>
              <a:ext uri="{FF2B5EF4-FFF2-40B4-BE49-F238E27FC236}">
                <a16:creationId xmlns:a16="http://schemas.microsoft.com/office/drawing/2014/main" id="{00000000-0008-0000-0100-0000964F0000}"/>
              </a:ext>
            </a:extLst>
          </xdr:cNvPr>
          <xdr:cNvSpPr>
            <a:spLocks noChangeShapeType="1"/>
          </xdr:cNvSpPr>
        </xdr:nvSpPr>
        <xdr:spPr bwMode="auto">
          <a:xfrm flipH="1">
            <a:off x="3246" y="6460"/>
            <a:ext cx="1083" cy="1"/>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375" name="Line 96">
            <a:extLst>
              <a:ext uri="{FF2B5EF4-FFF2-40B4-BE49-F238E27FC236}">
                <a16:creationId xmlns:a16="http://schemas.microsoft.com/office/drawing/2014/main" id="{00000000-0008-0000-0100-0000974F0000}"/>
              </a:ext>
            </a:extLst>
          </xdr:cNvPr>
          <xdr:cNvSpPr>
            <a:spLocks noChangeShapeType="1"/>
          </xdr:cNvSpPr>
        </xdr:nvSpPr>
        <xdr:spPr bwMode="auto">
          <a:xfrm flipH="1">
            <a:off x="3246" y="6991"/>
            <a:ext cx="1113" cy="2"/>
          </a:xfrm>
          <a:prstGeom prst="line">
            <a:avLst/>
          </a:prstGeom>
          <a:noFill/>
          <a:ln w="25400">
            <a:solidFill>
              <a:srgbClr val="800080"/>
            </a:solidFill>
            <a:round/>
            <a:headEnd/>
            <a:tailEnd/>
          </a:ln>
          <a:extLst>
            <a:ext uri="{909E8E84-426E-40DD-AFC4-6F175D3DCCD1}">
              <a14:hiddenFill xmlns:a14="http://schemas.microsoft.com/office/drawing/2010/main">
                <a:noFill/>
              </a14:hiddenFill>
            </a:ext>
          </a:extLst>
        </xdr:spPr>
      </xdr:sp>
      <xdr:sp macro="" textlink="">
        <xdr:nvSpPr>
          <xdr:cNvPr id="20376" name="Rectangle 95">
            <a:extLst>
              <a:ext uri="{FF2B5EF4-FFF2-40B4-BE49-F238E27FC236}">
                <a16:creationId xmlns:a16="http://schemas.microsoft.com/office/drawing/2014/main" id="{00000000-0008-0000-0100-0000984F0000}"/>
              </a:ext>
            </a:extLst>
          </xdr:cNvPr>
          <xdr:cNvSpPr>
            <a:spLocks noChangeArrowheads="1"/>
          </xdr:cNvSpPr>
        </xdr:nvSpPr>
        <xdr:spPr bwMode="auto">
          <a:xfrm>
            <a:off x="3147" y="6494"/>
            <a:ext cx="52" cy="465"/>
          </a:xfrm>
          <a:prstGeom prst="rect">
            <a:avLst/>
          </a:prstGeom>
          <a:solidFill>
            <a:srgbClr val="808080"/>
          </a:solidFill>
          <a:ln w="9525">
            <a:solidFill>
              <a:srgbClr val="000000"/>
            </a:solidFill>
            <a:miter lim="800000"/>
            <a:headEnd/>
            <a:tailEnd/>
          </a:ln>
        </xdr:spPr>
      </xdr:sp>
      <xdr:sp macro="" textlink="">
        <xdr:nvSpPr>
          <xdr:cNvPr id="20377" name="Rectangle 94" descr="Vague">
            <a:extLst>
              <a:ext uri="{FF2B5EF4-FFF2-40B4-BE49-F238E27FC236}">
                <a16:creationId xmlns:a16="http://schemas.microsoft.com/office/drawing/2014/main" id="{00000000-0008-0000-0100-0000994F0000}"/>
              </a:ext>
            </a:extLst>
          </xdr:cNvPr>
          <xdr:cNvSpPr>
            <a:spLocks noChangeArrowheads="1"/>
          </xdr:cNvSpPr>
        </xdr:nvSpPr>
        <xdr:spPr bwMode="auto">
          <a:xfrm>
            <a:off x="2999" y="6515"/>
            <a:ext cx="149" cy="421"/>
          </a:xfrm>
          <a:prstGeom prst="rect">
            <a:avLst/>
          </a:prstGeom>
          <a:blipFill dpi="0" rotWithShape="0">
            <a:blip xmlns:r="http://schemas.openxmlformats.org/officeDocument/2006/relationships" r:embed="rId2"/>
            <a:srcRect/>
            <a:tile tx="0" ty="0" sx="100000" sy="100000" flip="none" algn="tl"/>
          </a:blipFill>
          <a:ln w="9525">
            <a:solidFill>
              <a:srgbClr val="000000"/>
            </a:solidFill>
            <a:miter lim="800000"/>
            <a:headEnd/>
            <a:tailEnd/>
          </a:ln>
        </xdr:spPr>
      </xdr:sp>
      <xdr:sp macro="" textlink="">
        <xdr:nvSpPr>
          <xdr:cNvPr id="20378" name="AutoShape 93">
            <a:extLst>
              <a:ext uri="{FF2B5EF4-FFF2-40B4-BE49-F238E27FC236}">
                <a16:creationId xmlns:a16="http://schemas.microsoft.com/office/drawing/2014/main" id="{00000000-0008-0000-0100-00009A4F0000}"/>
              </a:ext>
            </a:extLst>
          </xdr:cNvPr>
          <xdr:cNvSpPr>
            <a:spLocks noChangeArrowheads="1"/>
          </xdr:cNvSpPr>
        </xdr:nvSpPr>
        <xdr:spPr bwMode="auto">
          <a:xfrm>
            <a:off x="6614" y="5327"/>
            <a:ext cx="1059" cy="1865"/>
          </a:xfrm>
          <a:prstGeom prst="roundRect">
            <a:avLst>
              <a:gd name="adj" fmla="val 16667"/>
            </a:avLst>
          </a:prstGeom>
          <a:solidFill>
            <a:srgbClr val="C0C0C0"/>
          </a:solidFill>
          <a:ln w="9525">
            <a:solidFill>
              <a:srgbClr val="000000"/>
            </a:solidFill>
            <a:round/>
            <a:headEnd/>
            <a:tailEnd/>
          </a:ln>
        </xdr:spPr>
      </xdr:sp>
      <xdr:sp macro="" textlink="">
        <xdr:nvSpPr>
          <xdr:cNvPr id="20379" name="AutoShape 92">
            <a:extLst>
              <a:ext uri="{FF2B5EF4-FFF2-40B4-BE49-F238E27FC236}">
                <a16:creationId xmlns:a16="http://schemas.microsoft.com/office/drawing/2014/main" id="{00000000-0008-0000-0100-00009B4F0000}"/>
              </a:ext>
            </a:extLst>
          </xdr:cNvPr>
          <xdr:cNvSpPr>
            <a:spLocks noChangeArrowheads="1"/>
          </xdr:cNvSpPr>
        </xdr:nvSpPr>
        <xdr:spPr bwMode="auto">
          <a:xfrm>
            <a:off x="6681" y="5394"/>
            <a:ext cx="926" cy="1731"/>
          </a:xfrm>
          <a:prstGeom prst="roundRect">
            <a:avLst>
              <a:gd name="adj" fmla="val 16667"/>
            </a:avLst>
          </a:prstGeom>
          <a:gradFill rotWithShape="1">
            <a:gsLst>
              <a:gs pos="0">
                <a:srgbClr val="FF0000"/>
              </a:gs>
              <a:gs pos="100000">
                <a:srgbClr val="FF00FF"/>
              </a:gs>
            </a:gsLst>
            <a:lin ang="5400000" scaled="1"/>
          </a:gradFill>
          <a:ln w="9525">
            <a:solidFill>
              <a:srgbClr val="000000"/>
            </a:solidFill>
            <a:round/>
            <a:headEnd/>
            <a:tailEnd/>
          </a:ln>
        </xdr:spPr>
      </xdr:sp>
      <xdr:sp macro="" textlink="">
        <xdr:nvSpPr>
          <xdr:cNvPr id="20380" name="Line 91">
            <a:extLst>
              <a:ext uri="{FF2B5EF4-FFF2-40B4-BE49-F238E27FC236}">
                <a16:creationId xmlns:a16="http://schemas.microsoft.com/office/drawing/2014/main" id="{00000000-0008-0000-0100-00009C4F0000}"/>
              </a:ext>
            </a:extLst>
          </xdr:cNvPr>
          <xdr:cNvSpPr>
            <a:spLocks noChangeShapeType="1"/>
          </xdr:cNvSpPr>
        </xdr:nvSpPr>
        <xdr:spPr bwMode="auto">
          <a:xfrm>
            <a:off x="3251" y="6455"/>
            <a:ext cx="1" cy="155"/>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381" name="Line 90">
            <a:extLst>
              <a:ext uri="{FF2B5EF4-FFF2-40B4-BE49-F238E27FC236}">
                <a16:creationId xmlns:a16="http://schemas.microsoft.com/office/drawing/2014/main" id="{00000000-0008-0000-0100-00009D4F0000}"/>
              </a:ext>
            </a:extLst>
          </xdr:cNvPr>
          <xdr:cNvSpPr>
            <a:spLocks noChangeShapeType="1"/>
          </xdr:cNvSpPr>
        </xdr:nvSpPr>
        <xdr:spPr bwMode="auto">
          <a:xfrm>
            <a:off x="3242" y="6848"/>
            <a:ext cx="1" cy="156"/>
          </a:xfrm>
          <a:prstGeom prst="line">
            <a:avLst/>
          </a:prstGeom>
          <a:noFill/>
          <a:ln w="25400">
            <a:solidFill>
              <a:srgbClr val="800080"/>
            </a:solidFill>
            <a:round/>
            <a:headEnd/>
            <a:tailEnd/>
          </a:ln>
          <a:extLst>
            <a:ext uri="{909E8E84-426E-40DD-AFC4-6F175D3DCCD1}">
              <a14:hiddenFill xmlns:a14="http://schemas.microsoft.com/office/drawing/2010/main">
                <a:noFill/>
              </a14:hiddenFill>
            </a:ext>
          </a:extLst>
        </xdr:spPr>
      </xdr:sp>
      <xdr:sp macro="" textlink="">
        <xdr:nvSpPr>
          <xdr:cNvPr id="20382" name="Rectangle 89">
            <a:extLst>
              <a:ext uri="{FF2B5EF4-FFF2-40B4-BE49-F238E27FC236}">
                <a16:creationId xmlns:a16="http://schemas.microsoft.com/office/drawing/2014/main" id="{00000000-0008-0000-0100-00009E4F0000}"/>
              </a:ext>
            </a:extLst>
          </xdr:cNvPr>
          <xdr:cNvSpPr>
            <a:spLocks noChangeArrowheads="1"/>
          </xdr:cNvSpPr>
        </xdr:nvSpPr>
        <xdr:spPr bwMode="auto">
          <a:xfrm>
            <a:off x="3199" y="6543"/>
            <a:ext cx="74" cy="108"/>
          </a:xfrm>
          <a:prstGeom prst="rect">
            <a:avLst/>
          </a:prstGeom>
          <a:solidFill>
            <a:srgbClr val="FFFFFF"/>
          </a:solidFill>
          <a:ln w="9525">
            <a:solidFill>
              <a:srgbClr val="000000"/>
            </a:solidFill>
            <a:miter lim="800000"/>
            <a:headEnd/>
            <a:tailEnd/>
          </a:ln>
        </xdr:spPr>
      </xdr:sp>
      <xdr:sp macro="" textlink="">
        <xdr:nvSpPr>
          <xdr:cNvPr id="20383" name="Rectangle 88">
            <a:extLst>
              <a:ext uri="{FF2B5EF4-FFF2-40B4-BE49-F238E27FC236}">
                <a16:creationId xmlns:a16="http://schemas.microsoft.com/office/drawing/2014/main" id="{00000000-0008-0000-0100-00009F4F0000}"/>
              </a:ext>
            </a:extLst>
          </xdr:cNvPr>
          <xdr:cNvSpPr>
            <a:spLocks noChangeArrowheads="1"/>
          </xdr:cNvSpPr>
        </xdr:nvSpPr>
        <xdr:spPr bwMode="auto">
          <a:xfrm>
            <a:off x="3199" y="6797"/>
            <a:ext cx="74" cy="110"/>
          </a:xfrm>
          <a:prstGeom prst="rect">
            <a:avLst/>
          </a:prstGeom>
          <a:solidFill>
            <a:srgbClr val="FFFFFF"/>
          </a:solidFill>
          <a:ln w="9525">
            <a:solidFill>
              <a:srgbClr val="000000"/>
            </a:solidFill>
            <a:miter lim="800000"/>
            <a:headEnd/>
            <a:tailEnd/>
          </a:ln>
        </xdr:spPr>
      </xdr:sp>
      <xdr:sp macro="" textlink="">
        <xdr:nvSpPr>
          <xdr:cNvPr id="20384" name="Rectangle 87">
            <a:extLst>
              <a:ext uri="{FF2B5EF4-FFF2-40B4-BE49-F238E27FC236}">
                <a16:creationId xmlns:a16="http://schemas.microsoft.com/office/drawing/2014/main" id="{00000000-0008-0000-0100-0000A04F0000}"/>
              </a:ext>
            </a:extLst>
          </xdr:cNvPr>
          <xdr:cNvSpPr>
            <a:spLocks noChangeArrowheads="1"/>
          </xdr:cNvSpPr>
        </xdr:nvSpPr>
        <xdr:spPr bwMode="auto">
          <a:xfrm>
            <a:off x="2869" y="6543"/>
            <a:ext cx="74" cy="108"/>
          </a:xfrm>
          <a:prstGeom prst="rect">
            <a:avLst/>
          </a:prstGeom>
          <a:solidFill>
            <a:srgbClr val="FFFFFF"/>
          </a:solidFill>
          <a:ln w="9525">
            <a:solidFill>
              <a:srgbClr val="000000"/>
            </a:solidFill>
            <a:miter lim="800000"/>
            <a:headEnd/>
            <a:tailEnd/>
          </a:ln>
        </xdr:spPr>
      </xdr:sp>
      <xdr:sp macro="" textlink="">
        <xdr:nvSpPr>
          <xdr:cNvPr id="20385" name="Line 86">
            <a:extLst>
              <a:ext uri="{FF2B5EF4-FFF2-40B4-BE49-F238E27FC236}">
                <a16:creationId xmlns:a16="http://schemas.microsoft.com/office/drawing/2014/main" id="{00000000-0008-0000-0100-0000A14F0000}"/>
              </a:ext>
            </a:extLst>
          </xdr:cNvPr>
          <xdr:cNvSpPr>
            <a:spLocks noChangeShapeType="1"/>
          </xdr:cNvSpPr>
        </xdr:nvSpPr>
        <xdr:spPr bwMode="auto">
          <a:xfrm>
            <a:off x="2893" y="6848"/>
            <a:ext cx="1" cy="156"/>
          </a:xfrm>
          <a:prstGeom prst="line">
            <a:avLst/>
          </a:prstGeom>
          <a:noFill/>
          <a:ln w="25400">
            <a:solidFill>
              <a:srgbClr val="008000"/>
            </a:solidFill>
            <a:round/>
            <a:headEnd/>
            <a:tailEnd/>
          </a:ln>
          <a:extLst>
            <a:ext uri="{909E8E84-426E-40DD-AFC4-6F175D3DCCD1}">
              <a14:hiddenFill xmlns:a14="http://schemas.microsoft.com/office/drawing/2010/main">
                <a:noFill/>
              </a14:hiddenFill>
            </a:ext>
          </a:extLst>
        </xdr:spPr>
      </xdr:sp>
      <xdr:sp macro="" textlink="">
        <xdr:nvSpPr>
          <xdr:cNvPr id="20386" name="Line 85">
            <a:extLst>
              <a:ext uri="{FF2B5EF4-FFF2-40B4-BE49-F238E27FC236}">
                <a16:creationId xmlns:a16="http://schemas.microsoft.com/office/drawing/2014/main" id="{00000000-0008-0000-0100-0000A24F0000}"/>
              </a:ext>
            </a:extLst>
          </xdr:cNvPr>
          <xdr:cNvSpPr>
            <a:spLocks noChangeShapeType="1"/>
          </xdr:cNvSpPr>
        </xdr:nvSpPr>
        <xdr:spPr bwMode="auto">
          <a:xfrm flipH="1">
            <a:off x="1723" y="6991"/>
            <a:ext cx="1170" cy="2"/>
          </a:xfrm>
          <a:prstGeom prst="line">
            <a:avLst/>
          </a:prstGeom>
          <a:noFill/>
          <a:ln w="25400">
            <a:solidFill>
              <a:srgbClr val="008000"/>
            </a:solidFill>
            <a:round/>
            <a:headEnd/>
            <a:tailEnd/>
          </a:ln>
          <a:extLst>
            <a:ext uri="{909E8E84-426E-40DD-AFC4-6F175D3DCCD1}">
              <a14:hiddenFill xmlns:a14="http://schemas.microsoft.com/office/drawing/2010/main">
                <a:noFill/>
              </a14:hiddenFill>
            </a:ext>
          </a:extLst>
        </xdr:spPr>
      </xdr:sp>
      <xdr:sp macro="" textlink="">
        <xdr:nvSpPr>
          <xdr:cNvPr id="20387" name="Rectangle 84">
            <a:extLst>
              <a:ext uri="{FF2B5EF4-FFF2-40B4-BE49-F238E27FC236}">
                <a16:creationId xmlns:a16="http://schemas.microsoft.com/office/drawing/2014/main" id="{00000000-0008-0000-0100-0000A34F0000}"/>
              </a:ext>
            </a:extLst>
          </xdr:cNvPr>
          <xdr:cNvSpPr>
            <a:spLocks noChangeArrowheads="1"/>
          </xdr:cNvSpPr>
        </xdr:nvSpPr>
        <xdr:spPr bwMode="auto">
          <a:xfrm>
            <a:off x="2869" y="6797"/>
            <a:ext cx="74" cy="110"/>
          </a:xfrm>
          <a:prstGeom prst="rect">
            <a:avLst/>
          </a:prstGeom>
          <a:solidFill>
            <a:srgbClr val="FFFFFF"/>
          </a:solidFill>
          <a:ln w="9525">
            <a:solidFill>
              <a:srgbClr val="000000"/>
            </a:solidFill>
            <a:miter lim="800000"/>
            <a:headEnd/>
            <a:tailEnd/>
          </a:ln>
        </xdr:spPr>
      </xdr:sp>
      <xdr:sp macro="" textlink="">
        <xdr:nvSpPr>
          <xdr:cNvPr id="20388" name="Rectangle 83">
            <a:extLst>
              <a:ext uri="{FF2B5EF4-FFF2-40B4-BE49-F238E27FC236}">
                <a16:creationId xmlns:a16="http://schemas.microsoft.com/office/drawing/2014/main" id="{00000000-0008-0000-0100-0000A44F0000}"/>
              </a:ext>
            </a:extLst>
          </xdr:cNvPr>
          <xdr:cNvSpPr>
            <a:spLocks noChangeArrowheads="1"/>
          </xdr:cNvSpPr>
        </xdr:nvSpPr>
        <xdr:spPr bwMode="auto">
          <a:xfrm>
            <a:off x="2948" y="6494"/>
            <a:ext cx="53" cy="465"/>
          </a:xfrm>
          <a:prstGeom prst="rect">
            <a:avLst/>
          </a:prstGeom>
          <a:solidFill>
            <a:srgbClr val="808080"/>
          </a:solidFill>
          <a:ln w="9525">
            <a:solidFill>
              <a:srgbClr val="000000"/>
            </a:solidFill>
            <a:miter lim="800000"/>
            <a:headEnd/>
            <a:tailEnd/>
          </a:ln>
        </xdr:spPr>
      </xdr:sp>
      <xdr:sp macro="" textlink="">
        <xdr:nvSpPr>
          <xdr:cNvPr id="20389" name="Rectangle 82">
            <a:extLst>
              <a:ext uri="{FF2B5EF4-FFF2-40B4-BE49-F238E27FC236}">
                <a16:creationId xmlns:a16="http://schemas.microsoft.com/office/drawing/2014/main" id="{00000000-0008-0000-0100-0000A54F0000}"/>
              </a:ext>
            </a:extLst>
          </xdr:cNvPr>
          <xdr:cNvSpPr>
            <a:spLocks noChangeArrowheads="1"/>
          </xdr:cNvSpPr>
        </xdr:nvSpPr>
        <xdr:spPr bwMode="auto">
          <a:xfrm rot="2768803">
            <a:off x="1943" y="5908"/>
            <a:ext cx="200" cy="1112"/>
          </a:xfrm>
          <a:prstGeom prst="rect">
            <a:avLst/>
          </a:prstGeom>
          <a:gradFill rotWithShape="1">
            <a:gsLst>
              <a:gs pos="0">
                <a:srgbClr val="00FF00"/>
              </a:gs>
              <a:gs pos="100000">
                <a:srgbClr val="008000"/>
              </a:gs>
            </a:gsLst>
            <a:lin ang="5400000" scaled="1"/>
          </a:gradFill>
          <a:ln w="9525">
            <a:solidFill>
              <a:srgbClr val="000000"/>
            </a:solidFill>
            <a:miter lim="800000"/>
            <a:headEnd/>
            <a:tailEnd/>
          </a:ln>
        </xdr:spPr>
      </xdr:sp>
      <xdr:sp macro="" textlink="">
        <xdr:nvSpPr>
          <xdr:cNvPr id="20390" name="Line 81">
            <a:extLst>
              <a:ext uri="{FF2B5EF4-FFF2-40B4-BE49-F238E27FC236}">
                <a16:creationId xmlns:a16="http://schemas.microsoft.com/office/drawing/2014/main" id="{00000000-0008-0000-0100-0000A64F0000}"/>
              </a:ext>
            </a:extLst>
          </xdr:cNvPr>
          <xdr:cNvSpPr>
            <a:spLocks noChangeShapeType="1"/>
          </xdr:cNvSpPr>
        </xdr:nvSpPr>
        <xdr:spPr bwMode="auto">
          <a:xfrm>
            <a:off x="1723" y="6836"/>
            <a:ext cx="2" cy="157"/>
          </a:xfrm>
          <a:prstGeom prst="line">
            <a:avLst/>
          </a:prstGeom>
          <a:noFill/>
          <a:ln w="25400">
            <a:solidFill>
              <a:srgbClr val="008000"/>
            </a:solidFill>
            <a:round/>
            <a:headEnd/>
            <a:tailEnd/>
          </a:ln>
          <a:extLst>
            <a:ext uri="{909E8E84-426E-40DD-AFC4-6F175D3DCCD1}">
              <a14:hiddenFill xmlns:a14="http://schemas.microsoft.com/office/drawing/2010/main">
                <a:noFill/>
              </a14:hiddenFill>
            </a:ext>
          </a:extLst>
        </xdr:spPr>
      </xdr:sp>
      <xdr:grpSp>
        <xdr:nvGrpSpPr>
          <xdr:cNvPr id="20391" name="Group 77">
            <a:extLst>
              <a:ext uri="{FF2B5EF4-FFF2-40B4-BE49-F238E27FC236}">
                <a16:creationId xmlns:a16="http://schemas.microsoft.com/office/drawing/2014/main" id="{00000000-0008-0000-0100-0000A74F0000}"/>
              </a:ext>
            </a:extLst>
          </xdr:cNvPr>
          <xdr:cNvGrpSpPr>
            <a:grpSpLocks/>
          </xdr:cNvGrpSpPr>
        </xdr:nvGrpSpPr>
        <xdr:grpSpPr bwMode="auto">
          <a:xfrm>
            <a:off x="2292" y="6865"/>
            <a:ext cx="243" cy="244"/>
            <a:chOff x="3570" y="6135"/>
            <a:chExt cx="330" cy="330"/>
          </a:xfrm>
        </xdr:grpSpPr>
        <xdr:sp macro="" textlink="">
          <xdr:nvSpPr>
            <xdr:cNvPr id="20467" name="Oval 80">
              <a:extLst>
                <a:ext uri="{FF2B5EF4-FFF2-40B4-BE49-F238E27FC236}">
                  <a16:creationId xmlns:a16="http://schemas.microsoft.com/office/drawing/2014/main" id="{00000000-0008-0000-0100-0000F34F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0468" name="Line 79">
              <a:extLst>
                <a:ext uri="{FF2B5EF4-FFF2-40B4-BE49-F238E27FC236}">
                  <a16:creationId xmlns:a16="http://schemas.microsoft.com/office/drawing/2014/main" id="{00000000-0008-0000-0100-0000F44F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9" name="Line 78">
              <a:extLst>
                <a:ext uri="{FF2B5EF4-FFF2-40B4-BE49-F238E27FC236}">
                  <a16:creationId xmlns:a16="http://schemas.microsoft.com/office/drawing/2014/main" id="{00000000-0008-0000-0100-0000F54F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392" name="Group 73">
            <a:extLst>
              <a:ext uri="{FF2B5EF4-FFF2-40B4-BE49-F238E27FC236}">
                <a16:creationId xmlns:a16="http://schemas.microsoft.com/office/drawing/2014/main" id="{00000000-0008-0000-0100-0000A84F0000}"/>
              </a:ext>
            </a:extLst>
          </xdr:cNvPr>
          <xdr:cNvGrpSpPr>
            <a:grpSpLocks/>
          </xdr:cNvGrpSpPr>
        </xdr:nvGrpSpPr>
        <xdr:grpSpPr bwMode="auto">
          <a:xfrm>
            <a:off x="3521" y="6865"/>
            <a:ext cx="243" cy="244"/>
            <a:chOff x="3570" y="6135"/>
            <a:chExt cx="330" cy="330"/>
          </a:xfrm>
        </xdr:grpSpPr>
        <xdr:sp macro="" textlink="">
          <xdr:nvSpPr>
            <xdr:cNvPr id="20464" name="Oval 76">
              <a:extLst>
                <a:ext uri="{FF2B5EF4-FFF2-40B4-BE49-F238E27FC236}">
                  <a16:creationId xmlns:a16="http://schemas.microsoft.com/office/drawing/2014/main" id="{00000000-0008-0000-0100-0000F04F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0465" name="Line 75">
              <a:extLst>
                <a:ext uri="{FF2B5EF4-FFF2-40B4-BE49-F238E27FC236}">
                  <a16:creationId xmlns:a16="http://schemas.microsoft.com/office/drawing/2014/main" id="{00000000-0008-0000-0100-0000F14F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6" name="Line 74">
              <a:extLst>
                <a:ext uri="{FF2B5EF4-FFF2-40B4-BE49-F238E27FC236}">
                  <a16:creationId xmlns:a16="http://schemas.microsoft.com/office/drawing/2014/main" id="{00000000-0008-0000-0100-0000F24F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393" name="Line 72">
            <a:extLst>
              <a:ext uri="{FF2B5EF4-FFF2-40B4-BE49-F238E27FC236}">
                <a16:creationId xmlns:a16="http://schemas.microsoft.com/office/drawing/2014/main" id="{00000000-0008-0000-0100-0000A94F0000}"/>
              </a:ext>
            </a:extLst>
          </xdr:cNvPr>
          <xdr:cNvSpPr>
            <a:spLocks noChangeShapeType="1"/>
          </xdr:cNvSpPr>
        </xdr:nvSpPr>
        <xdr:spPr bwMode="auto">
          <a:xfrm>
            <a:off x="7227" y="5177"/>
            <a:ext cx="997" cy="2"/>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0394" name="Line 71">
            <a:extLst>
              <a:ext uri="{FF2B5EF4-FFF2-40B4-BE49-F238E27FC236}">
                <a16:creationId xmlns:a16="http://schemas.microsoft.com/office/drawing/2014/main" id="{00000000-0008-0000-0100-0000AA4F0000}"/>
              </a:ext>
            </a:extLst>
          </xdr:cNvPr>
          <xdr:cNvSpPr>
            <a:spLocks noChangeShapeType="1"/>
          </xdr:cNvSpPr>
        </xdr:nvSpPr>
        <xdr:spPr bwMode="auto">
          <a:xfrm>
            <a:off x="4924" y="7754"/>
            <a:ext cx="4167" cy="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0395" name="Line 70">
            <a:extLst>
              <a:ext uri="{FF2B5EF4-FFF2-40B4-BE49-F238E27FC236}">
                <a16:creationId xmlns:a16="http://schemas.microsoft.com/office/drawing/2014/main" id="{00000000-0008-0000-0100-0000AB4F0000}"/>
              </a:ext>
            </a:extLst>
          </xdr:cNvPr>
          <xdr:cNvSpPr>
            <a:spLocks noChangeShapeType="1"/>
          </xdr:cNvSpPr>
        </xdr:nvSpPr>
        <xdr:spPr bwMode="auto">
          <a:xfrm flipV="1">
            <a:off x="8292" y="5177"/>
            <a:ext cx="1" cy="2588"/>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grpSp>
        <xdr:nvGrpSpPr>
          <xdr:cNvPr id="20396" name="Group 66">
            <a:extLst>
              <a:ext uri="{FF2B5EF4-FFF2-40B4-BE49-F238E27FC236}">
                <a16:creationId xmlns:a16="http://schemas.microsoft.com/office/drawing/2014/main" id="{00000000-0008-0000-0100-0000AC4F0000}"/>
              </a:ext>
            </a:extLst>
          </xdr:cNvPr>
          <xdr:cNvGrpSpPr>
            <a:grpSpLocks/>
          </xdr:cNvGrpSpPr>
        </xdr:nvGrpSpPr>
        <xdr:grpSpPr bwMode="auto">
          <a:xfrm>
            <a:off x="8152" y="5083"/>
            <a:ext cx="288" cy="239"/>
            <a:chOff x="3098" y="2362"/>
            <a:chExt cx="465" cy="383"/>
          </a:xfrm>
        </xdr:grpSpPr>
        <xdr:sp macro="" textlink="">
          <xdr:nvSpPr>
            <xdr:cNvPr id="20461" name="AutoShape 69">
              <a:extLst>
                <a:ext uri="{FF2B5EF4-FFF2-40B4-BE49-F238E27FC236}">
                  <a16:creationId xmlns:a16="http://schemas.microsoft.com/office/drawing/2014/main" id="{00000000-0008-0000-0100-0000ED4F0000}"/>
                </a:ext>
              </a:extLst>
            </xdr:cNvPr>
            <xdr:cNvSpPr>
              <a:spLocks noChangeArrowheads="1"/>
            </xdr:cNvSpPr>
          </xdr:nvSpPr>
          <xdr:spPr bwMode="auto">
            <a:xfrm rot="-5400000">
              <a:off x="3300" y="2385"/>
              <a:ext cx="285" cy="240"/>
            </a:xfrm>
            <a:prstGeom prst="triangle">
              <a:avLst>
                <a:gd name="adj" fmla="val 50000"/>
              </a:avLst>
            </a:prstGeom>
            <a:solidFill>
              <a:srgbClr val="FFFFFF"/>
            </a:solidFill>
            <a:ln w="9525">
              <a:solidFill>
                <a:srgbClr val="000000"/>
              </a:solidFill>
              <a:miter lim="800000"/>
              <a:headEnd/>
              <a:tailEnd/>
            </a:ln>
          </xdr:spPr>
        </xdr:sp>
        <xdr:sp macro="" textlink="">
          <xdr:nvSpPr>
            <xdr:cNvPr id="20462" name="AutoShape 68">
              <a:extLst>
                <a:ext uri="{FF2B5EF4-FFF2-40B4-BE49-F238E27FC236}">
                  <a16:creationId xmlns:a16="http://schemas.microsoft.com/office/drawing/2014/main" id="{00000000-0008-0000-0100-0000EE4F0000}"/>
                </a:ext>
              </a:extLst>
            </xdr:cNvPr>
            <xdr:cNvSpPr>
              <a:spLocks noChangeArrowheads="1"/>
            </xdr:cNvSpPr>
          </xdr:nvSpPr>
          <xdr:spPr bwMode="auto">
            <a:xfrm rot="-5400000" flipH="1" flipV="1">
              <a:off x="3075" y="2385"/>
              <a:ext cx="285" cy="240"/>
            </a:xfrm>
            <a:prstGeom prst="triangle">
              <a:avLst>
                <a:gd name="adj" fmla="val 50000"/>
              </a:avLst>
            </a:prstGeom>
            <a:solidFill>
              <a:srgbClr val="FFFFFF"/>
            </a:solidFill>
            <a:ln w="9525">
              <a:solidFill>
                <a:srgbClr val="000000"/>
              </a:solidFill>
              <a:miter lim="800000"/>
              <a:headEnd/>
              <a:tailEnd/>
            </a:ln>
          </xdr:spPr>
        </xdr:sp>
        <xdr:sp macro="" textlink="">
          <xdr:nvSpPr>
            <xdr:cNvPr id="20463" name="AutoShape 67">
              <a:extLst>
                <a:ext uri="{FF2B5EF4-FFF2-40B4-BE49-F238E27FC236}">
                  <a16:creationId xmlns:a16="http://schemas.microsoft.com/office/drawing/2014/main" id="{00000000-0008-0000-0100-0000EF4F0000}"/>
                </a:ext>
              </a:extLst>
            </xdr:cNvPr>
            <xdr:cNvSpPr>
              <a:spLocks noChangeArrowheads="1"/>
            </xdr:cNvSpPr>
          </xdr:nvSpPr>
          <xdr:spPr bwMode="auto">
            <a:xfrm rot="10800000" flipH="1" flipV="1">
              <a:off x="3195" y="2505"/>
              <a:ext cx="285" cy="240"/>
            </a:xfrm>
            <a:prstGeom prst="triangle">
              <a:avLst>
                <a:gd name="adj" fmla="val 50000"/>
              </a:avLst>
            </a:prstGeom>
            <a:solidFill>
              <a:srgbClr val="FFFFFF"/>
            </a:solidFill>
            <a:ln w="9525">
              <a:solidFill>
                <a:srgbClr val="000000"/>
              </a:solidFill>
              <a:miter lim="800000"/>
              <a:headEnd/>
              <a:tailEnd/>
            </a:ln>
          </xdr:spPr>
        </xdr:sp>
      </xdr:grpSp>
      <xdr:sp macro="" textlink="">
        <xdr:nvSpPr>
          <xdr:cNvPr id="20397" name="Line 65">
            <a:extLst>
              <a:ext uri="{FF2B5EF4-FFF2-40B4-BE49-F238E27FC236}">
                <a16:creationId xmlns:a16="http://schemas.microsoft.com/office/drawing/2014/main" id="{00000000-0008-0000-0100-0000AD4F0000}"/>
              </a:ext>
            </a:extLst>
          </xdr:cNvPr>
          <xdr:cNvSpPr>
            <a:spLocks noChangeShapeType="1"/>
          </xdr:cNvSpPr>
        </xdr:nvSpPr>
        <xdr:spPr bwMode="auto">
          <a:xfrm flipH="1" flipV="1">
            <a:off x="6437" y="4801"/>
            <a:ext cx="6" cy="854"/>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398" name="Line 64">
            <a:extLst>
              <a:ext uri="{FF2B5EF4-FFF2-40B4-BE49-F238E27FC236}">
                <a16:creationId xmlns:a16="http://schemas.microsoft.com/office/drawing/2014/main" id="{00000000-0008-0000-0100-0000AE4F0000}"/>
              </a:ext>
            </a:extLst>
          </xdr:cNvPr>
          <xdr:cNvSpPr>
            <a:spLocks noChangeShapeType="1"/>
          </xdr:cNvSpPr>
        </xdr:nvSpPr>
        <xdr:spPr bwMode="auto">
          <a:xfrm>
            <a:off x="6443" y="4812"/>
            <a:ext cx="2548"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399" name="Line 63">
            <a:extLst>
              <a:ext uri="{FF2B5EF4-FFF2-40B4-BE49-F238E27FC236}">
                <a16:creationId xmlns:a16="http://schemas.microsoft.com/office/drawing/2014/main" id="{00000000-0008-0000-0100-0000AF4F0000}"/>
              </a:ext>
            </a:extLst>
          </xdr:cNvPr>
          <xdr:cNvSpPr>
            <a:spLocks noChangeShapeType="1"/>
          </xdr:cNvSpPr>
        </xdr:nvSpPr>
        <xdr:spPr bwMode="auto">
          <a:xfrm>
            <a:off x="7934" y="4823"/>
            <a:ext cx="1" cy="832"/>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400" name="Line 62">
            <a:extLst>
              <a:ext uri="{FF2B5EF4-FFF2-40B4-BE49-F238E27FC236}">
                <a16:creationId xmlns:a16="http://schemas.microsoft.com/office/drawing/2014/main" id="{00000000-0008-0000-0100-0000B04F0000}"/>
              </a:ext>
            </a:extLst>
          </xdr:cNvPr>
          <xdr:cNvSpPr>
            <a:spLocks noChangeShapeType="1"/>
          </xdr:cNvSpPr>
        </xdr:nvSpPr>
        <xdr:spPr bwMode="auto">
          <a:xfrm flipH="1">
            <a:off x="7929" y="5649"/>
            <a:ext cx="341"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grpSp>
        <xdr:nvGrpSpPr>
          <xdr:cNvPr id="20401" name="Group 58">
            <a:extLst>
              <a:ext uri="{FF2B5EF4-FFF2-40B4-BE49-F238E27FC236}">
                <a16:creationId xmlns:a16="http://schemas.microsoft.com/office/drawing/2014/main" id="{00000000-0008-0000-0100-0000B14F0000}"/>
              </a:ext>
            </a:extLst>
          </xdr:cNvPr>
          <xdr:cNvGrpSpPr>
            <a:grpSpLocks/>
          </xdr:cNvGrpSpPr>
        </xdr:nvGrpSpPr>
        <xdr:grpSpPr bwMode="auto">
          <a:xfrm>
            <a:off x="8462" y="4690"/>
            <a:ext cx="243" cy="244"/>
            <a:chOff x="3570" y="6135"/>
            <a:chExt cx="330" cy="330"/>
          </a:xfrm>
        </xdr:grpSpPr>
        <xdr:sp macro="" textlink="">
          <xdr:nvSpPr>
            <xdr:cNvPr id="20458" name="Oval 61">
              <a:extLst>
                <a:ext uri="{FF2B5EF4-FFF2-40B4-BE49-F238E27FC236}">
                  <a16:creationId xmlns:a16="http://schemas.microsoft.com/office/drawing/2014/main" id="{00000000-0008-0000-0100-0000EA4F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0459" name="Line 60">
              <a:extLst>
                <a:ext uri="{FF2B5EF4-FFF2-40B4-BE49-F238E27FC236}">
                  <a16:creationId xmlns:a16="http://schemas.microsoft.com/office/drawing/2014/main" id="{00000000-0008-0000-0100-0000EB4F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0" name="Line 59">
              <a:extLst>
                <a:ext uri="{FF2B5EF4-FFF2-40B4-BE49-F238E27FC236}">
                  <a16:creationId xmlns:a16="http://schemas.microsoft.com/office/drawing/2014/main" id="{00000000-0008-0000-0100-0000EC4F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402" name="Line 57">
            <a:extLst>
              <a:ext uri="{FF2B5EF4-FFF2-40B4-BE49-F238E27FC236}">
                <a16:creationId xmlns:a16="http://schemas.microsoft.com/office/drawing/2014/main" id="{00000000-0008-0000-0100-0000B24F0000}"/>
              </a:ext>
            </a:extLst>
          </xdr:cNvPr>
          <xdr:cNvSpPr>
            <a:spLocks noChangeShapeType="1"/>
          </xdr:cNvSpPr>
        </xdr:nvSpPr>
        <xdr:spPr bwMode="auto">
          <a:xfrm flipV="1">
            <a:off x="9001" y="2792"/>
            <a:ext cx="3" cy="2397"/>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403" name="Line 56">
            <a:extLst>
              <a:ext uri="{FF2B5EF4-FFF2-40B4-BE49-F238E27FC236}">
                <a16:creationId xmlns:a16="http://schemas.microsoft.com/office/drawing/2014/main" id="{00000000-0008-0000-0100-0000B34F0000}"/>
              </a:ext>
            </a:extLst>
          </xdr:cNvPr>
          <xdr:cNvSpPr>
            <a:spLocks noChangeShapeType="1"/>
          </xdr:cNvSpPr>
        </xdr:nvSpPr>
        <xdr:spPr bwMode="auto">
          <a:xfrm>
            <a:off x="2502" y="6155"/>
            <a:ext cx="397" cy="1"/>
          </a:xfrm>
          <a:prstGeom prst="line">
            <a:avLst/>
          </a:prstGeom>
          <a:noFill/>
          <a:ln w="25400">
            <a:solidFill>
              <a:srgbClr val="00FF00"/>
            </a:solidFill>
            <a:round/>
            <a:headEnd/>
            <a:tailEnd/>
          </a:ln>
          <a:extLst>
            <a:ext uri="{909E8E84-426E-40DD-AFC4-6F175D3DCCD1}">
              <a14:hiddenFill xmlns:a14="http://schemas.microsoft.com/office/drawing/2010/main">
                <a:noFill/>
              </a14:hiddenFill>
            </a:ext>
          </a:extLst>
        </xdr:spPr>
      </xdr:sp>
      <xdr:sp macro="" textlink="">
        <xdr:nvSpPr>
          <xdr:cNvPr id="20404" name="Line 55">
            <a:extLst>
              <a:ext uri="{FF2B5EF4-FFF2-40B4-BE49-F238E27FC236}">
                <a16:creationId xmlns:a16="http://schemas.microsoft.com/office/drawing/2014/main" id="{00000000-0008-0000-0100-0000B44F0000}"/>
              </a:ext>
            </a:extLst>
          </xdr:cNvPr>
          <xdr:cNvSpPr>
            <a:spLocks noChangeShapeType="1"/>
          </xdr:cNvSpPr>
        </xdr:nvSpPr>
        <xdr:spPr bwMode="auto">
          <a:xfrm>
            <a:off x="8991" y="3791"/>
            <a:ext cx="363"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405" name="AutoShape 54">
            <a:extLst>
              <a:ext uri="{FF2B5EF4-FFF2-40B4-BE49-F238E27FC236}">
                <a16:creationId xmlns:a16="http://schemas.microsoft.com/office/drawing/2014/main" id="{00000000-0008-0000-0100-0000B54F0000}"/>
              </a:ext>
            </a:extLst>
          </xdr:cNvPr>
          <xdr:cNvSpPr>
            <a:spLocks noChangeArrowheads="1"/>
          </xdr:cNvSpPr>
        </xdr:nvSpPr>
        <xdr:spPr bwMode="auto">
          <a:xfrm>
            <a:off x="9300" y="3801"/>
            <a:ext cx="126" cy="110"/>
          </a:xfrm>
          <a:prstGeom prst="triangle">
            <a:avLst>
              <a:gd name="adj" fmla="val 50000"/>
            </a:avLst>
          </a:prstGeom>
          <a:solidFill>
            <a:srgbClr val="FFFFFF"/>
          </a:solidFill>
          <a:ln w="25400">
            <a:solidFill>
              <a:srgbClr val="FF6600"/>
            </a:solidFill>
            <a:miter lim="800000"/>
            <a:headEnd/>
            <a:tailEnd/>
          </a:ln>
        </xdr:spPr>
      </xdr:sp>
      <xdr:sp macro="" textlink="">
        <xdr:nvSpPr>
          <xdr:cNvPr id="20406" name="Line 53">
            <a:extLst>
              <a:ext uri="{FF2B5EF4-FFF2-40B4-BE49-F238E27FC236}">
                <a16:creationId xmlns:a16="http://schemas.microsoft.com/office/drawing/2014/main" id="{00000000-0008-0000-0100-0000B64F0000}"/>
              </a:ext>
            </a:extLst>
          </xdr:cNvPr>
          <xdr:cNvSpPr>
            <a:spLocks noChangeShapeType="1"/>
          </xdr:cNvSpPr>
        </xdr:nvSpPr>
        <xdr:spPr bwMode="auto">
          <a:xfrm>
            <a:off x="9003" y="4401"/>
            <a:ext cx="351"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407" name="AutoShape 52">
            <a:extLst>
              <a:ext uri="{FF2B5EF4-FFF2-40B4-BE49-F238E27FC236}">
                <a16:creationId xmlns:a16="http://schemas.microsoft.com/office/drawing/2014/main" id="{00000000-0008-0000-0100-0000B74F0000}"/>
              </a:ext>
            </a:extLst>
          </xdr:cNvPr>
          <xdr:cNvSpPr>
            <a:spLocks noChangeArrowheads="1"/>
          </xdr:cNvSpPr>
        </xdr:nvSpPr>
        <xdr:spPr bwMode="auto">
          <a:xfrm>
            <a:off x="9300" y="4412"/>
            <a:ext cx="126" cy="110"/>
          </a:xfrm>
          <a:prstGeom prst="triangle">
            <a:avLst>
              <a:gd name="adj" fmla="val 50000"/>
            </a:avLst>
          </a:prstGeom>
          <a:solidFill>
            <a:srgbClr val="FFFFFF"/>
          </a:solidFill>
          <a:ln w="25400">
            <a:solidFill>
              <a:srgbClr val="FF6600"/>
            </a:solidFill>
            <a:miter lim="800000"/>
            <a:headEnd/>
            <a:tailEnd/>
          </a:ln>
        </xdr:spPr>
      </xdr:sp>
      <xdr:grpSp>
        <xdr:nvGrpSpPr>
          <xdr:cNvPr id="20408" name="Group 47">
            <a:extLst>
              <a:ext uri="{FF2B5EF4-FFF2-40B4-BE49-F238E27FC236}">
                <a16:creationId xmlns:a16="http://schemas.microsoft.com/office/drawing/2014/main" id="{00000000-0008-0000-0100-0000B84F0000}"/>
              </a:ext>
            </a:extLst>
          </xdr:cNvPr>
          <xdr:cNvGrpSpPr>
            <a:grpSpLocks/>
          </xdr:cNvGrpSpPr>
        </xdr:nvGrpSpPr>
        <xdr:grpSpPr bwMode="auto">
          <a:xfrm>
            <a:off x="6367" y="5300"/>
            <a:ext cx="153" cy="263"/>
            <a:chOff x="4335" y="4875"/>
            <a:chExt cx="210" cy="355"/>
          </a:xfrm>
        </xdr:grpSpPr>
        <xdr:grpSp>
          <xdr:nvGrpSpPr>
            <xdr:cNvPr id="20454" name="Group 49">
              <a:extLst>
                <a:ext uri="{FF2B5EF4-FFF2-40B4-BE49-F238E27FC236}">
                  <a16:creationId xmlns:a16="http://schemas.microsoft.com/office/drawing/2014/main" id="{00000000-0008-0000-0100-0000E64F0000}"/>
                </a:ext>
              </a:extLst>
            </xdr:cNvPr>
            <xdr:cNvGrpSpPr>
              <a:grpSpLocks/>
            </xdr:cNvGrpSpPr>
          </xdr:nvGrpSpPr>
          <xdr:grpSpPr bwMode="auto">
            <a:xfrm>
              <a:off x="4335" y="4875"/>
              <a:ext cx="210" cy="355"/>
              <a:chOff x="4455" y="2820"/>
              <a:chExt cx="225" cy="375"/>
            </a:xfrm>
          </xdr:grpSpPr>
          <xdr:sp macro="" textlink="">
            <xdr:nvSpPr>
              <xdr:cNvPr id="20456" name="AutoShape 51">
                <a:extLst>
                  <a:ext uri="{FF2B5EF4-FFF2-40B4-BE49-F238E27FC236}">
                    <a16:creationId xmlns:a16="http://schemas.microsoft.com/office/drawing/2014/main" id="{00000000-0008-0000-0100-0000E84F0000}"/>
                  </a:ext>
                </a:extLst>
              </xdr:cNvPr>
              <xdr:cNvSpPr>
                <a:spLocks noChangeArrowheads="1"/>
              </xdr:cNvSpPr>
            </xdr:nvSpPr>
            <xdr:spPr bwMode="auto">
              <a:xfrm>
                <a:off x="4455" y="3000"/>
                <a:ext cx="225" cy="195"/>
              </a:xfrm>
              <a:prstGeom prst="triangle">
                <a:avLst>
                  <a:gd name="adj" fmla="val 50000"/>
                </a:avLst>
              </a:prstGeom>
              <a:solidFill>
                <a:srgbClr val="FFFFFF"/>
              </a:solidFill>
              <a:ln w="9525">
                <a:solidFill>
                  <a:srgbClr val="000000"/>
                </a:solidFill>
                <a:miter lim="800000"/>
                <a:headEnd/>
                <a:tailEnd/>
              </a:ln>
            </xdr:spPr>
          </xdr:sp>
          <xdr:sp macro="" textlink="">
            <xdr:nvSpPr>
              <xdr:cNvPr id="20457" name="AutoShape 50">
                <a:extLst>
                  <a:ext uri="{FF2B5EF4-FFF2-40B4-BE49-F238E27FC236}">
                    <a16:creationId xmlns:a16="http://schemas.microsoft.com/office/drawing/2014/main" id="{00000000-0008-0000-0100-0000E94F0000}"/>
                  </a:ext>
                </a:extLst>
              </xdr:cNvPr>
              <xdr:cNvSpPr>
                <a:spLocks noChangeArrowheads="1"/>
              </xdr:cNvSpPr>
            </xdr:nvSpPr>
            <xdr:spPr bwMode="auto">
              <a:xfrm flipV="1">
                <a:off x="4455" y="2820"/>
                <a:ext cx="225" cy="195"/>
              </a:xfrm>
              <a:prstGeom prst="triangle">
                <a:avLst>
                  <a:gd name="adj" fmla="val 50000"/>
                </a:avLst>
              </a:prstGeom>
              <a:solidFill>
                <a:srgbClr val="FFFFFF"/>
              </a:solidFill>
              <a:ln w="9525">
                <a:solidFill>
                  <a:srgbClr val="000000"/>
                </a:solidFill>
                <a:miter lim="800000"/>
                <a:headEnd/>
                <a:tailEnd/>
              </a:ln>
            </xdr:spPr>
          </xdr:sp>
        </xdr:grpSp>
        <xdr:sp macro="" textlink="">
          <xdr:nvSpPr>
            <xdr:cNvPr id="20455" name="Line 48">
              <a:extLst>
                <a:ext uri="{FF2B5EF4-FFF2-40B4-BE49-F238E27FC236}">
                  <a16:creationId xmlns:a16="http://schemas.microsoft.com/office/drawing/2014/main" id="{00000000-0008-0000-0100-0000E74F0000}"/>
                </a:ext>
              </a:extLst>
            </xdr:cNvPr>
            <xdr:cNvSpPr>
              <a:spLocks noChangeShapeType="1"/>
            </xdr:cNvSpPr>
          </xdr:nvSpPr>
          <xdr:spPr bwMode="auto">
            <a:xfrm flipH="1">
              <a:off x="4350" y="5190"/>
              <a:ext cx="18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409" name="Group 42">
            <a:extLst>
              <a:ext uri="{FF2B5EF4-FFF2-40B4-BE49-F238E27FC236}">
                <a16:creationId xmlns:a16="http://schemas.microsoft.com/office/drawing/2014/main" id="{00000000-0008-0000-0100-0000B94F0000}"/>
              </a:ext>
            </a:extLst>
          </xdr:cNvPr>
          <xdr:cNvGrpSpPr>
            <a:grpSpLocks/>
          </xdr:cNvGrpSpPr>
        </xdr:nvGrpSpPr>
        <xdr:grpSpPr bwMode="auto">
          <a:xfrm>
            <a:off x="7856" y="5300"/>
            <a:ext cx="155" cy="263"/>
            <a:chOff x="4335" y="4875"/>
            <a:chExt cx="210" cy="355"/>
          </a:xfrm>
        </xdr:grpSpPr>
        <xdr:grpSp>
          <xdr:nvGrpSpPr>
            <xdr:cNvPr id="20450" name="Group 44">
              <a:extLst>
                <a:ext uri="{FF2B5EF4-FFF2-40B4-BE49-F238E27FC236}">
                  <a16:creationId xmlns:a16="http://schemas.microsoft.com/office/drawing/2014/main" id="{00000000-0008-0000-0100-0000E24F0000}"/>
                </a:ext>
              </a:extLst>
            </xdr:cNvPr>
            <xdr:cNvGrpSpPr>
              <a:grpSpLocks/>
            </xdr:cNvGrpSpPr>
          </xdr:nvGrpSpPr>
          <xdr:grpSpPr bwMode="auto">
            <a:xfrm>
              <a:off x="4335" y="4875"/>
              <a:ext cx="210" cy="355"/>
              <a:chOff x="4455" y="2820"/>
              <a:chExt cx="225" cy="375"/>
            </a:xfrm>
          </xdr:grpSpPr>
          <xdr:sp macro="" textlink="">
            <xdr:nvSpPr>
              <xdr:cNvPr id="20452" name="AutoShape 46">
                <a:extLst>
                  <a:ext uri="{FF2B5EF4-FFF2-40B4-BE49-F238E27FC236}">
                    <a16:creationId xmlns:a16="http://schemas.microsoft.com/office/drawing/2014/main" id="{00000000-0008-0000-0100-0000E44F0000}"/>
                  </a:ext>
                </a:extLst>
              </xdr:cNvPr>
              <xdr:cNvSpPr>
                <a:spLocks noChangeArrowheads="1"/>
              </xdr:cNvSpPr>
            </xdr:nvSpPr>
            <xdr:spPr bwMode="auto">
              <a:xfrm>
                <a:off x="4455" y="3000"/>
                <a:ext cx="225" cy="195"/>
              </a:xfrm>
              <a:prstGeom prst="triangle">
                <a:avLst>
                  <a:gd name="adj" fmla="val 50000"/>
                </a:avLst>
              </a:prstGeom>
              <a:solidFill>
                <a:srgbClr val="FFFFFF"/>
              </a:solidFill>
              <a:ln w="9525">
                <a:solidFill>
                  <a:srgbClr val="000000"/>
                </a:solidFill>
                <a:miter lim="800000"/>
                <a:headEnd/>
                <a:tailEnd/>
              </a:ln>
            </xdr:spPr>
          </xdr:sp>
          <xdr:sp macro="" textlink="">
            <xdr:nvSpPr>
              <xdr:cNvPr id="20453" name="AutoShape 45">
                <a:extLst>
                  <a:ext uri="{FF2B5EF4-FFF2-40B4-BE49-F238E27FC236}">
                    <a16:creationId xmlns:a16="http://schemas.microsoft.com/office/drawing/2014/main" id="{00000000-0008-0000-0100-0000E54F0000}"/>
                  </a:ext>
                </a:extLst>
              </xdr:cNvPr>
              <xdr:cNvSpPr>
                <a:spLocks noChangeArrowheads="1"/>
              </xdr:cNvSpPr>
            </xdr:nvSpPr>
            <xdr:spPr bwMode="auto">
              <a:xfrm flipV="1">
                <a:off x="4455" y="2820"/>
                <a:ext cx="225" cy="195"/>
              </a:xfrm>
              <a:prstGeom prst="triangle">
                <a:avLst>
                  <a:gd name="adj" fmla="val 50000"/>
                </a:avLst>
              </a:prstGeom>
              <a:solidFill>
                <a:srgbClr val="FFFFFF"/>
              </a:solidFill>
              <a:ln w="9525">
                <a:solidFill>
                  <a:srgbClr val="000000"/>
                </a:solidFill>
                <a:miter lim="800000"/>
                <a:headEnd/>
                <a:tailEnd/>
              </a:ln>
            </xdr:spPr>
          </xdr:sp>
        </xdr:grpSp>
        <xdr:sp macro="" textlink="">
          <xdr:nvSpPr>
            <xdr:cNvPr id="20451" name="Line 43">
              <a:extLst>
                <a:ext uri="{FF2B5EF4-FFF2-40B4-BE49-F238E27FC236}">
                  <a16:creationId xmlns:a16="http://schemas.microsoft.com/office/drawing/2014/main" id="{00000000-0008-0000-0100-0000E34F0000}"/>
                </a:ext>
              </a:extLst>
            </xdr:cNvPr>
            <xdr:cNvSpPr>
              <a:spLocks noChangeShapeType="1"/>
            </xdr:cNvSpPr>
          </xdr:nvSpPr>
          <xdr:spPr bwMode="auto">
            <a:xfrm flipH="1">
              <a:off x="4350" y="5190"/>
              <a:ext cx="18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410" name="Rectangle 41">
            <a:extLst>
              <a:ext uri="{FF2B5EF4-FFF2-40B4-BE49-F238E27FC236}">
                <a16:creationId xmlns:a16="http://schemas.microsoft.com/office/drawing/2014/main" id="{00000000-0008-0000-0100-0000BA4F0000}"/>
              </a:ext>
            </a:extLst>
          </xdr:cNvPr>
          <xdr:cNvSpPr>
            <a:spLocks noChangeArrowheads="1"/>
          </xdr:cNvSpPr>
        </xdr:nvSpPr>
        <xdr:spPr bwMode="auto">
          <a:xfrm>
            <a:off x="9200" y="3013"/>
            <a:ext cx="938" cy="566"/>
          </a:xfrm>
          <a:prstGeom prst="rect">
            <a:avLst/>
          </a:prstGeom>
          <a:solidFill>
            <a:srgbClr val="FFFFFF"/>
          </a:solidFill>
          <a:ln w="9525">
            <a:solidFill>
              <a:srgbClr val="000000"/>
            </a:solidFill>
            <a:miter lim="800000"/>
            <a:headEnd/>
            <a:tailEnd/>
          </a:ln>
        </xdr:spPr>
      </xdr:sp>
      <xdr:sp macro="" textlink="">
        <xdr:nvSpPr>
          <xdr:cNvPr id="20411" name="Line 40">
            <a:extLst>
              <a:ext uri="{FF2B5EF4-FFF2-40B4-BE49-F238E27FC236}">
                <a16:creationId xmlns:a16="http://schemas.microsoft.com/office/drawing/2014/main" id="{00000000-0008-0000-0100-0000BB4F0000}"/>
              </a:ext>
            </a:extLst>
          </xdr:cNvPr>
          <xdr:cNvSpPr>
            <a:spLocks noChangeShapeType="1"/>
          </xdr:cNvSpPr>
        </xdr:nvSpPr>
        <xdr:spPr bwMode="auto">
          <a:xfrm>
            <a:off x="9014" y="3135"/>
            <a:ext cx="340"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0412" name="AutoShape 39">
            <a:extLst>
              <a:ext uri="{FF2B5EF4-FFF2-40B4-BE49-F238E27FC236}">
                <a16:creationId xmlns:a16="http://schemas.microsoft.com/office/drawing/2014/main" id="{00000000-0008-0000-0100-0000BC4F0000}"/>
              </a:ext>
            </a:extLst>
          </xdr:cNvPr>
          <xdr:cNvSpPr>
            <a:spLocks noChangeArrowheads="1"/>
          </xdr:cNvSpPr>
        </xdr:nvSpPr>
        <xdr:spPr bwMode="auto">
          <a:xfrm>
            <a:off x="9300" y="3147"/>
            <a:ext cx="126" cy="111"/>
          </a:xfrm>
          <a:prstGeom prst="triangle">
            <a:avLst>
              <a:gd name="adj" fmla="val 50000"/>
            </a:avLst>
          </a:prstGeom>
          <a:solidFill>
            <a:srgbClr val="FFFFFF"/>
          </a:solidFill>
          <a:ln w="25400">
            <a:solidFill>
              <a:srgbClr val="FF6600"/>
            </a:solidFill>
            <a:miter lim="800000"/>
            <a:headEnd/>
            <a:tailEnd/>
          </a:ln>
        </xdr:spPr>
      </xdr:sp>
      <xdr:sp macro="" textlink="">
        <xdr:nvSpPr>
          <xdr:cNvPr id="20413" name="Line 38">
            <a:extLst>
              <a:ext uri="{FF2B5EF4-FFF2-40B4-BE49-F238E27FC236}">
                <a16:creationId xmlns:a16="http://schemas.microsoft.com/office/drawing/2014/main" id="{00000000-0008-0000-0100-0000BD4F0000}"/>
              </a:ext>
            </a:extLst>
          </xdr:cNvPr>
          <xdr:cNvSpPr>
            <a:spLocks noChangeShapeType="1"/>
          </xdr:cNvSpPr>
        </xdr:nvSpPr>
        <xdr:spPr bwMode="auto">
          <a:xfrm flipV="1">
            <a:off x="9074" y="2925"/>
            <a:ext cx="1" cy="483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0414" name="Line 37">
            <a:extLst>
              <a:ext uri="{FF2B5EF4-FFF2-40B4-BE49-F238E27FC236}">
                <a16:creationId xmlns:a16="http://schemas.microsoft.com/office/drawing/2014/main" id="{00000000-0008-0000-0100-0000BE4F0000}"/>
              </a:ext>
            </a:extLst>
          </xdr:cNvPr>
          <xdr:cNvSpPr>
            <a:spLocks noChangeShapeType="1"/>
          </xdr:cNvSpPr>
        </xdr:nvSpPr>
        <xdr:spPr bwMode="auto">
          <a:xfrm>
            <a:off x="9074" y="3445"/>
            <a:ext cx="276" cy="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0415" name="Line 36">
            <a:extLst>
              <a:ext uri="{FF2B5EF4-FFF2-40B4-BE49-F238E27FC236}">
                <a16:creationId xmlns:a16="http://schemas.microsoft.com/office/drawing/2014/main" id="{00000000-0008-0000-0100-0000BF4F0000}"/>
              </a:ext>
            </a:extLst>
          </xdr:cNvPr>
          <xdr:cNvSpPr>
            <a:spLocks noChangeShapeType="1"/>
          </xdr:cNvSpPr>
        </xdr:nvSpPr>
        <xdr:spPr bwMode="auto">
          <a:xfrm>
            <a:off x="9074" y="4100"/>
            <a:ext cx="276" cy="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0416" name="Line 35">
            <a:extLst>
              <a:ext uri="{FF2B5EF4-FFF2-40B4-BE49-F238E27FC236}">
                <a16:creationId xmlns:a16="http://schemas.microsoft.com/office/drawing/2014/main" id="{00000000-0008-0000-0100-0000C04F0000}"/>
              </a:ext>
            </a:extLst>
          </xdr:cNvPr>
          <xdr:cNvSpPr>
            <a:spLocks noChangeShapeType="1"/>
          </xdr:cNvSpPr>
        </xdr:nvSpPr>
        <xdr:spPr bwMode="auto">
          <a:xfrm>
            <a:off x="9074" y="4734"/>
            <a:ext cx="276" cy="1"/>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398" name="AutoShape 34">
            <a:extLst>
              <a:ext uri="{FF2B5EF4-FFF2-40B4-BE49-F238E27FC236}">
                <a16:creationId xmlns:a16="http://schemas.microsoft.com/office/drawing/2014/main" id="{00000000-0008-0000-0100-00008E010000}"/>
              </a:ext>
            </a:extLst>
          </xdr:cNvPr>
          <xdr:cNvSpPr>
            <a:spLocks noChangeArrowheads="1"/>
          </xdr:cNvSpPr>
        </xdr:nvSpPr>
        <xdr:spPr bwMode="auto">
          <a:xfrm flipH="1">
            <a:off x="2798" y="4933"/>
            <a:ext cx="1573" cy="276"/>
          </a:xfrm>
          <a:prstGeom prst="leftArrowCallout">
            <a:avLst>
              <a:gd name="adj1" fmla="val 25213"/>
              <a:gd name="adj2" fmla="val 25000"/>
              <a:gd name="adj3" fmla="val 54389"/>
              <a:gd name="adj4" fmla="val 83333"/>
            </a:avLst>
          </a:prstGeom>
          <a:solidFill>
            <a:srgbClr val="CCFFCC"/>
          </a:solidFill>
          <a:ln w="9525">
            <a:solidFill>
              <a:srgbClr val="000000"/>
            </a:solidFill>
            <a:miter lim="800000"/>
            <a:headEnd/>
            <a:tailEnd/>
          </a:ln>
        </xdr:spPr>
        <xdr:txBody>
          <a:bodyPr vertOverflow="clip" wrap="square" lIns="91440" tIns="45720" rIns="91440" bIns="45720" anchor="t" upright="1"/>
          <a:lstStyle/>
          <a:p>
            <a:pPr algn="l" rtl="0">
              <a:defRPr sz="1000"/>
            </a:pPr>
            <a:r>
              <a:rPr lang="fr-FR" sz="500" b="0" i="0" u="none" strike="noStrike" baseline="0">
                <a:solidFill>
                  <a:srgbClr val="000000"/>
                </a:solidFill>
                <a:latin typeface="Arial"/>
                <a:cs typeface="Arial"/>
              </a:rPr>
              <a:t>Energie Solaire Utile</a:t>
            </a:r>
          </a:p>
        </xdr:txBody>
      </xdr:sp>
      <xdr:sp macro="" textlink="">
        <xdr:nvSpPr>
          <xdr:cNvPr id="399" name="Text Box 33">
            <a:extLst>
              <a:ext uri="{FF2B5EF4-FFF2-40B4-BE49-F238E27FC236}">
                <a16:creationId xmlns:a16="http://schemas.microsoft.com/office/drawing/2014/main" id="{00000000-0008-0000-0100-00008F010000}"/>
              </a:ext>
            </a:extLst>
          </xdr:cNvPr>
          <xdr:cNvSpPr txBox="1">
            <a:spLocks noChangeArrowheads="1"/>
          </xdr:cNvSpPr>
        </xdr:nvSpPr>
        <xdr:spPr bwMode="auto">
          <a:xfrm>
            <a:off x="9298" y="2756"/>
            <a:ext cx="1022" cy="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600" b="0" i="0" u="none" strike="noStrike" baseline="0">
                <a:solidFill>
                  <a:srgbClr val="000000"/>
                </a:solidFill>
                <a:latin typeface="Arial"/>
                <a:cs typeface="Arial"/>
              </a:rPr>
              <a:t>Logements</a:t>
            </a:r>
          </a:p>
        </xdr:txBody>
      </xdr:sp>
      <xdr:sp macro="" textlink="">
        <xdr:nvSpPr>
          <xdr:cNvPr id="400" name="Text Box 32">
            <a:extLst>
              <a:ext uri="{FF2B5EF4-FFF2-40B4-BE49-F238E27FC236}">
                <a16:creationId xmlns:a16="http://schemas.microsoft.com/office/drawing/2014/main" id="{00000000-0008-0000-0100-000090010000}"/>
              </a:ext>
            </a:extLst>
          </xdr:cNvPr>
          <xdr:cNvSpPr txBox="1">
            <a:spLocks noChangeArrowheads="1"/>
          </xdr:cNvSpPr>
        </xdr:nvSpPr>
        <xdr:spPr bwMode="auto">
          <a:xfrm>
            <a:off x="7201" y="2590"/>
            <a:ext cx="315" cy="1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FF"/>
                </a:solidFill>
                <a:miter lim="800000"/>
                <a:headEnd/>
                <a:tailEnd/>
              </a14:hiddenLine>
            </a:ext>
          </a:extLst>
        </xdr:spPr>
        <xdr:txBody>
          <a:bodyPr vertOverflow="clip" vert="vert270" wrap="square" lIns="91440" tIns="45720" rIns="91440" bIns="45720" anchor="t" upright="1"/>
          <a:lstStyle/>
          <a:p>
            <a:pPr algn="r" rtl="0">
              <a:defRPr sz="1000"/>
            </a:pPr>
            <a:r>
              <a:rPr lang="fr-FR" sz="1200" b="0" i="0" u="none" strike="noStrike" baseline="0">
                <a:solidFill>
                  <a:srgbClr val="000000"/>
                </a:solidFill>
                <a:latin typeface="Times New Roman"/>
                <a:cs typeface="Times New Roman"/>
              </a:rPr>
              <a:t> </a:t>
            </a:r>
          </a:p>
        </xdr:txBody>
      </xdr:sp>
      <xdr:sp macro="" textlink="">
        <xdr:nvSpPr>
          <xdr:cNvPr id="20420" name="Rectangle 31">
            <a:extLst>
              <a:ext uri="{FF2B5EF4-FFF2-40B4-BE49-F238E27FC236}">
                <a16:creationId xmlns:a16="http://schemas.microsoft.com/office/drawing/2014/main" id="{00000000-0008-0000-0100-0000C44F0000}"/>
              </a:ext>
            </a:extLst>
          </xdr:cNvPr>
          <xdr:cNvSpPr>
            <a:spLocks noChangeArrowheads="1"/>
          </xdr:cNvSpPr>
        </xdr:nvSpPr>
        <xdr:spPr bwMode="auto">
          <a:xfrm rot="-5400000">
            <a:off x="4485" y="7400"/>
            <a:ext cx="240" cy="135"/>
          </a:xfrm>
          <a:prstGeom prst="rect">
            <a:avLst/>
          </a:prstGeom>
          <a:solidFill>
            <a:srgbClr val="000000"/>
          </a:solidFill>
          <a:ln w="9525">
            <a:solidFill>
              <a:srgbClr val="000000"/>
            </a:solidFill>
            <a:miter lim="800000"/>
            <a:headEnd/>
            <a:tailEnd/>
          </a:ln>
        </xdr:spPr>
      </xdr:sp>
      <xdr:sp macro="" textlink="">
        <xdr:nvSpPr>
          <xdr:cNvPr id="20421" name="Line 30">
            <a:extLst>
              <a:ext uri="{FF2B5EF4-FFF2-40B4-BE49-F238E27FC236}">
                <a16:creationId xmlns:a16="http://schemas.microsoft.com/office/drawing/2014/main" id="{00000000-0008-0000-0100-0000C54F0000}"/>
              </a:ext>
            </a:extLst>
          </xdr:cNvPr>
          <xdr:cNvSpPr>
            <a:spLocks noChangeShapeType="1"/>
          </xdr:cNvSpPr>
        </xdr:nvSpPr>
        <xdr:spPr bwMode="auto">
          <a:xfrm flipH="1" flipV="1">
            <a:off x="4455" y="7895"/>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403" name="Text Box 29">
            <a:extLst>
              <a:ext uri="{FF2B5EF4-FFF2-40B4-BE49-F238E27FC236}">
                <a16:creationId xmlns:a16="http://schemas.microsoft.com/office/drawing/2014/main" id="{00000000-0008-0000-0100-000093010000}"/>
              </a:ext>
            </a:extLst>
          </xdr:cNvPr>
          <xdr:cNvSpPr txBox="1">
            <a:spLocks noChangeArrowheads="1"/>
          </xdr:cNvSpPr>
        </xdr:nvSpPr>
        <xdr:spPr bwMode="auto">
          <a:xfrm>
            <a:off x="4567" y="4491"/>
            <a:ext cx="734" cy="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Tss</a:t>
            </a:r>
          </a:p>
        </xdr:txBody>
      </xdr:sp>
      <xdr:sp macro="" textlink="">
        <xdr:nvSpPr>
          <xdr:cNvPr id="404" name="Text Box 28">
            <a:extLst>
              <a:ext uri="{FF2B5EF4-FFF2-40B4-BE49-F238E27FC236}">
                <a16:creationId xmlns:a16="http://schemas.microsoft.com/office/drawing/2014/main" id="{00000000-0008-0000-0100-000094010000}"/>
              </a:ext>
            </a:extLst>
          </xdr:cNvPr>
          <xdr:cNvSpPr txBox="1">
            <a:spLocks noChangeArrowheads="1"/>
          </xdr:cNvSpPr>
        </xdr:nvSpPr>
        <xdr:spPr bwMode="auto">
          <a:xfrm>
            <a:off x="3846" y="7839"/>
            <a:ext cx="721" cy="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Tef</a:t>
            </a:r>
          </a:p>
        </xdr:txBody>
      </xdr:sp>
      <xdr:sp macro="" textlink="">
        <xdr:nvSpPr>
          <xdr:cNvPr id="405" name="Text Box 27">
            <a:extLst>
              <a:ext uri="{FF2B5EF4-FFF2-40B4-BE49-F238E27FC236}">
                <a16:creationId xmlns:a16="http://schemas.microsoft.com/office/drawing/2014/main" id="{00000000-0008-0000-0100-000095010000}"/>
              </a:ext>
            </a:extLst>
          </xdr:cNvPr>
          <xdr:cNvSpPr txBox="1">
            <a:spLocks noChangeArrowheads="1"/>
          </xdr:cNvSpPr>
        </xdr:nvSpPr>
        <xdr:spPr bwMode="auto">
          <a:xfrm>
            <a:off x="3492" y="7309"/>
            <a:ext cx="1048" cy="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V</a:t>
            </a:r>
            <a:r>
              <a:rPr lang="fr-FR" sz="1000" b="1" i="0" u="none" strike="noStrike" baseline="-25000">
                <a:solidFill>
                  <a:srgbClr val="000000"/>
                </a:solidFill>
                <a:latin typeface="Times New Roman"/>
                <a:cs typeface="Times New Roman"/>
              </a:rPr>
              <a:t>ECsS</a:t>
            </a:r>
          </a:p>
        </xdr:txBody>
      </xdr:sp>
      <xdr:sp macro="" textlink="">
        <xdr:nvSpPr>
          <xdr:cNvPr id="20425" name="AutoShape 26">
            <a:extLst>
              <a:ext uri="{FF2B5EF4-FFF2-40B4-BE49-F238E27FC236}">
                <a16:creationId xmlns:a16="http://schemas.microsoft.com/office/drawing/2014/main" id="{00000000-0008-0000-0100-0000C94F0000}"/>
              </a:ext>
            </a:extLst>
          </xdr:cNvPr>
          <xdr:cNvSpPr>
            <a:spLocks noChangeArrowheads="1"/>
          </xdr:cNvSpPr>
        </xdr:nvSpPr>
        <xdr:spPr bwMode="auto">
          <a:xfrm>
            <a:off x="4019" y="5327"/>
            <a:ext cx="1059" cy="1865"/>
          </a:xfrm>
          <a:prstGeom prst="roundRect">
            <a:avLst>
              <a:gd name="adj" fmla="val 16667"/>
            </a:avLst>
          </a:prstGeom>
          <a:solidFill>
            <a:srgbClr val="C0C0C0"/>
          </a:solidFill>
          <a:ln w="9525">
            <a:solidFill>
              <a:srgbClr val="000000"/>
            </a:solidFill>
            <a:round/>
            <a:headEnd/>
            <a:tailEnd/>
          </a:ln>
        </xdr:spPr>
      </xdr:sp>
      <xdr:sp macro="" textlink="">
        <xdr:nvSpPr>
          <xdr:cNvPr id="20426" name="AutoShape 25">
            <a:extLst>
              <a:ext uri="{FF2B5EF4-FFF2-40B4-BE49-F238E27FC236}">
                <a16:creationId xmlns:a16="http://schemas.microsoft.com/office/drawing/2014/main" id="{00000000-0008-0000-0100-0000CA4F0000}"/>
              </a:ext>
            </a:extLst>
          </xdr:cNvPr>
          <xdr:cNvSpPr>
            <a:spLocks noChangeArrowheads="1"/>
          </xdr:cNvSpPr>
        </xdr:nvSpPr>
        <xdr:spPr bwMode="auto">
          <a:xfrm>
            <a:off x="4086" y="5394"/>
            <a:ext cx="926" cy="1731"/>
          </a:xfrm>
          <a:prstGeom prst="roundRect">
            <a:avLst>
              <a:gd name="adj" fmla="val 16667"/>
            </a:avLst>
          </a:prstGeom>
          <a:gradFill rotWithShape="1">
            <a:gsLst>
              <a:gs pos="0">
                <a:srgbClr val="FF00FF"/>
              </a:gs>
              <a:gs pos="100000">
                <a:srgbClr val="0000FF"/>
              </a:gs>
            </a:gsLst>
            <a:lin ang="5400000" scaled="1"/>
          </a:gradFill>
          <a:ln w="9525">
            <a:solidFill>
              <a:srgbClr val="000000"/>
            </a:solidFill>
            <a:round/>
            <a:headEnd/>
            <a:tailEnd/>
          </a:ln>
        </xdr:spPr>
      </xdr:sp>
      <xdr:sp macro="" textlink="">
        <xdr:nvSpPr>
          <xdr:cNvPr id="20427" name="Line 24">
            <a:extLst>
              <a:ext uri="{FF2B5EF4-FFF2-40B4-BE49-F238E27FC236}">
                <a16:creationId xmlns:a16="http://schemas.microsoft.com/office/drawing/2014/main" id="{00000000-0008-0000-0100-0000CB4F0000}"/>
              </a:ext>
            </a:extLst>
          </xdr:cNvPr>
          <xdr:cNvSpPr>
            <a:spLocks noChangeShapeType="1"/>
          </xdr:cNvSpPr>
        </xdr:nvSpPr>
        <xdr:spPr bwMode="auto">
          <a:xfrm flipH="1">
            <a:off x="4218" y="6459"/>
            <a:ext cx="662" cy="134"/>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0428" name="Line 23">
            <a:extLst>
              <a:ext uri="{FF2B5EF4-FFF2-40B4-BE49-F238E27FC236}">
                <a16:creationId xmlns:a16="http://schemas.microsoft.com/office/drawing/2014/main" id="{00000000-0008-0000-0100-0000CC4F0000}"/>
              </a:ext>
            </a:extLst>
          </xdr:cNvPr>
          <xdr:cNvSpPr>
            <a:spLocks noChangeShapeType="1"/>
          </xdr:cNvSpPr>
        </xdr:nvSpPr>
        <xdr:spPr bwMode="auto">
          <a:xfrm>
            <a:off x="3997" y="6459"/>
            <a:ext cx="871"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29" name="Line 22">
            <a:extLst>
              <a:ext uri="{FF2B5EF4-FFF2-40B4-BE49-F238E27FC236}">
                <a16:creationId xmlns:a16="http://schemas.microsoft.com/office/drawing/2014/main" id="{00000000-0008-0000-0100-0000CD4F0000}"/>
              </a:ext>
            </a:extLst>
          </xdr:cNvPr>
          <xdr:cNvSpPr>
            <a:spLocks noChangeShapeType="1"/>
          </xdr:cNvSpPr>
        </xdr:nvSpPr>
        <xdr:spPr bwMode="auto">
          <a:xfrm flipH="1">
            <a:off x="4207" y="6604"/>
            <a:ext cx="661" cy="133"/>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0430" name="Line 21">
            <a:extLst>
              <a:ext uri="{FF2B5EF4-FFF2-40B4-BE49-F238E27FC236}">
                <a16:creationId xmlns:a16="http://schemas.microsoft.com/office/drawing/2014/main" id="{00000000-0008-0000-0100-0000CE4F0000}"/>
              </a:ext>
            </a:extLst>
          </xdr:cNvPr>
          <xdr:cNvSpPr>
            <a:spLocks noChangeShapeType="1"/>
          </xdr:cNvSpPr>
        </xdr:nvSpPr>
        <xdr:spPr bwMode="auto">
          <a:xfrm flipH="1">
            <a:off x="4207" y="6726"/>
            <a:ext cx="661" cy="133"/>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0431" name="Line 20">
            <a:extLst>
              <a:ext uri="{FF2B5EF4-FFF2-40B4-BE49-F238E27FC236}">
                <a16:creationId xmlns:a16="http://schemas.microsoft.com/office/drawing/2014/main" id="{00000000-0008-0000-0100-0000CF4F0000}"/>
              </a:ext>
            </a:extLst>
          </xdr:cNvPr>
          <xdr:cNvSpPr>
            <a:spLocks noChangeShapeType="1"/>
          </xdr:cNvSpPr>
        </xdr:nvSpPr>
        <xdr:spPr bwMode="auto">
          <a:xfrm>
            <a:off x="4196" y="6592"/>
            <a:ext cx="661"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32" name="Line 19">
            <a:extLst>
              <a:ext uri="{FF2B5EF4-FFF2-40B4-BE49-F238E27FC236}">
                <a16:creationId xmlns:a16="http://schemas.microsoft.com/office/drawing/2014/main" id="{00000000-0008-0000-0100-0000D04F0000}"/>
              </a:ext>
            </a:extLst>
          </xdr:cNvPr>
          <xdr:cNvSpPr>
            <a:spLocks noChangeShapeType="1"/>
          </xdr:cNvSpPr>
        </xdr:nvSpPr>
        <xdr:spPr bwMode="auto">
          <a:xfrm>
            <a:off x="4207" y="6725"/>
            <a:ext cx="661"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33" name="Line 18">
            <a:extLst>
              <a:ext uri="{FF2B5EF4-FFF2-40B4-BE49-F238E27FC236}">
                <a16:creationId xmlns:a16="http://schemas.microsoft.com/office/drawing/2014/main" id="{00000000-0008-0000-0100-0000D14F0000}"/>
              </a:ext>
            </a:extLst>
          </xdr:cNvPr>
          <xdr:cNvSpPr>
            <a:spLocks noChangeShapeType="1"/>
          </xdr:cNvSpPr>
        </xdr:nvSpPr>
        <xdr:spPr bwMode="auto">
          <a:xfrm flipH="1">
            <a:off x="4207" y="6859"/>
            <a:ext cx="661" cy="133"/>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0434" name="Line 17">
            <a:extLst>
              <a:ext uri="{FF2B5EF4-FFF2-40B4-BE49-F238E27FC236}">
                <a16:creationId xmlns:a16="http://schemas.microsoft.com/office/drawing/2014/main" id="{00000000-0008-0000-0100-0000D24F0000}"/>
              </a:ext>
            </a:extLst>
          </xdr:cNvPr>
          <xdr:cNvSpPr>
            <a:spLocks noChangeShapeType="1"/>
          </xdr:cNvSpPr>
        </xdr:nvSpPr>
        <xdr:spPr bwMode="auto">
          <a:xfrm>
            <a:off x="4207" y="6859"/>
            <a:ext cx="661"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35" name="Line 16">
            <a:extLst>
              <a:ext uri="{FF2B5EF4-FFF2-40B4-BE49-F238E27FC236}">
                <a16:creationId xmlns:a16="http://schemas.microsoft.com/office/drawing/2014/main" id="{00000000-0008-0000-0100-0000D34F0000}"/>
              </a:ext>
            </a:extLst>
          </xdr:cNvPr>
          <xdr:cNvSpPr>
            <a:spLocks noChangeShapeType="1"/>
          </xdr:cNvSpPr>
        </xdr:nvSpPr>
        <xdr:spPr bwMode="auto">
          <a:xfrm>
            <a:off x="3975" y="6992"/>
            <a:ext cx="232"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36" name="Rectangle 15">
            <a:extLst>
              <a:ext uri="{FF2B5EF4-FFF2-40B4-BE49-F238E27FC236}">
                <a16:creationId xmlns:a16="http://schemas.microsoft.com/office/drawing/2014/main" id="{00000000-0008-0000-0100-0000D44F0000}"/>
              </a:ext>
            </a:extLst>
          </xdr:cNvPr>
          <xdr:cNvSpPr>
            <a:spLocks noChangeArrowheads="1"/>
          </xdr:cNvSpPr>
        </xdr:nvSpPr>
        <xdr:spPr bwMode="auto">
          <a:xfrm>
            <a:off x="3929" y="6387"/>
            <a:ext cx="90" cy="143"/>
          </a:xfrm>
          <a:prstGeom prst="rect">
            <a:avLst/>
          </a:prstGeom>
          <a:solidFill>
            <a:srgbClr val="FFFFFF"/>
          </a:solidFill>
          <a:ln w="9525">
            <a:solidFill>
              <a:srgbClr val="000000"/>
            </a:solidFill>
            <a:miter lim="800000"/>
            <a:headEnd/>
            <a:tailEnd/>
          </a:ln>
        </xdr:spPr>
      </xdr:sp>
      <xdr:sp macro="" textlink="">
        <xdr:nvSpPr>
          <xdr:cNvPr id="20437" name="Rectangle 14">
            <a:extLst>
              <a:ext uri="{FF2B5EF4-FFF2-40B4-BE49-F238E27FC236}">
                <a16:creationId xmlns:a16="http://schemas.microsoft.com/office/drawing/2014/main" id="{00000000-0008-0000-0100-0000D54F0000}"/>
              </a:ext>
            </a:extLst>
          </xdr:cNvPr>
          <xdr:cNvSpPr>
            <a:spLocks noChangeArrowheads="1"/>
          </xdr:cNvSpPr>
        </xdr:nvSpPr>
        <xdr:spPr bwMode="auto">
          <a:xfrm>
            <a:off x="3929" y="6897"/>
            <a:ext cx="90" cy="143"/>
          </a:xfrm>
          <a:prstGeom prst="rect">
            <a:avLst/>
          </a:prstGeom>
          <a:solidFill>
            <a:srgbClr val="FFFFFF"/>
          </a:solidFill>
          <a:ln w="9525">
            <a:solidFill>
              <a:srgbClr val="000000"/>
            </a:solidFill>
            <a:miter lim="800000"/>
            <a:headEnd/>
            <a:tailEnd/>
          </a:ln>
        </xdr:spPr>
      </xdr:sp>
      <xdr:sp macro="" textlink="">
        <xdr:nvSpPr>
          <xdr:cNvPr id="20438" name="Line 13">
            <a:extLst>
              <a:ext uri="{FF2B5EF4-FFF2-40B4-BE49-F238E27FC236}">
                <a16:creationId xmlns:a16="http://schemas.microsoft.com/office/drawing/2014/main" id="{00000000-0008-0000-0100-0000D64F0000}"/>
              </a:ext>
            </a:extLst>
          </xdr:cNvPr>
          <xdr:cNvSpPr>
            <a:spLocks noChangeShapeType="1"/>
          </xdr:cNvSpPr>
        </xdr:nvSpPr>
        <xdr:spPr bwMode="auto">
          <a:xfrm>
            <a:off x="4575" y="5018"/>
            <a:ext cx="915" cy="1"/>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439" name="Line 12">
            <a:extLst>
              <a:ext uri="{FF2B5EF4-FFF2-40B4-BE49-F238E27FC236}">
                <a16:creationId xmlns:a16="http://schemas.microsoft.com/office/drawing/2014/main" id="{00000000-0008-0000-0100-0000D74F0000}"/>
              </a:ext>
            </a:extLst>
          </xdr:cNvPr>
          <xdr:cNvSpPr>
            <a:spLocks noChangeShapeType="1"/>
          </xdr:cNvSpPr>
        </xdr:nvSpPr>
        <xdr:spPr bwMode="auto">
          <a:xfrm flipH="1">
            <a:off x="5460" y="7463"/>
            <a:ext cx="1680" cy="1"/>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440" name="Line 11">
            <a:extLst>
              <a:ext uri="{FF2B5EF4-FFF2-40B4-BE49-F238E27FC236}">
                <a16:creationId xmlns:a16="http://schemas.microsoft.com/office/drawing/2014/main" id="{00000000-0008-0000-0100-0000D84F0000}"/>
              </a:ext>
            </a:extLst>
          </xdr:cNvPr>
          <xdr:cNvSpPr>
            <a:spLocks noChangeShapeType="1"/>
          </xdr:cNvSpPr>
        </xdr:nvSpPr>
        <xdr:spPr bwMode="auto">
          <a:xfrm>
            <a:off x="5475" y="5018"/>
            <a:ext cx="1" cy="2445"/>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0441" name="Line 10">
            <a:extLst>
              <a:ext uri="{FF2B5EF4-FFF2-40B4-BE49-F238E27FC236}">
                <a16:creationId xmlns:a16="http://schemas.microsoft.com/office/drawing/2014/main" id="{00000000-0008-0000-0100-0000D94F0000}"/>
              </a:ext>
            </a:extLst>
          </xdr:cNvPr>
          <xdr:cNvSpPr>
            <a:spLocks noChangeShapeType="1"/>
          </xdr:cNvSpPr>
        </xdr:nvSpPr>
        <xdr:spPr bwMode="auto">
          <a:xfrm flipH="1" flipV="1">
            <a:off x="4860" y="4865"/>
            <a:ext cx="165" cy="165"/>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grpSp>
        <xdr:nvGrpSpPr>
          <xdr:cNvPr id="20442" name="Group 2">
            <a:extLst>
              <a:ext uri="{FF2B5EF4-FFF2-40B4-BE49-F238E27FC236}">
                <a16:creationId xmlns:a16="http://schemas.microsoft.com/office/drawing/2014/main" id="{00000000-0008-0000-0100-0000DA4F0000}"/>
              </a:ext>
            </a:extLst>
          </xdr:cNvPr>
          <xdr:cNvGrpSpPr>
            <a:grpSpLocks/>
          </xdr:cNvGrpSpPr>
        </xdr:nvGrpSpPr>
        <xdr:grpSpPr bwMode="auto">
          <a:xfrm rot="10800000" flipV="1">
            <a:off x="6513" y="6637"/>
            <a:ext cx="984" cy="394"/>
            <a:chOff x="3303" y="9129"/>
            <a:chExt cx="984" cy="394"/>
          </a:xfrm>
        </xdr:grpSpPr>
        <xdr:sp macro="" textlink="">
          <xdr:nvSpPr>
            <xdr:cNvPr id="20443" name="Line 9">
              <a:extLst>
                <a:ext uri="{FF2B5EF4-FFF2-40B4-BE49-F238E27FC236}">
                  <a16:creationId xmlns:a16="http://schemas.microsoft.com/office/drawing/2014/main" id="{00000000-0008-0000-0100-0000DB4F0000}"/>
                </a:ext>
              </a:extLst>
            </xdr:cNvPr>
            <xdr:cNvSpPr>
              <a:spLocks noChangeShapeType="1"/>
            </xdr:cNvSpPr>
          </xdr:nvSpPr>
          <xdr:spPr bwMode="auto">
            <a:xfrm>
              <a:off x="3303" y="9197"/>
              <a:ext cx="693" cy="137"/>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0444" name="Line 8">
              <a:extLst>
                <a:ext uri="{FF2B5EF4-FFF2-40B4-BE49-F238E27FC236}">
                  <a16:creationId xmlns:a16="http://schemas.microsoft.com/office/drawing/2014/main" id="{00000000-0008-0000-0100-0000DC4F0000}"/>
                </a:ext>
              </a:extLst>
            </xdr:cNvPr>
            <xdr:cNvSpPr>
              <a:spLocks noChangeShapeType="1"/>
            </xdr:cNvSpPr>
          </xdr:nvSpPr>
          <xdr:spPr bwMode="auto">
            <a:xfrm>
              <a:off x="3303" y="9334"/>
              <a:ext cx="693" cy="140"/>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0445" name="Line 7">
              <a:extLst>
                <a:ext uri="{FF2B5EF4-FFF2-40B4-BE49-F238E27FC236}">
                  <a16:creationId xmlns:a16="http://schemas.microsoft.com/office/drawing/2014/main" id="{00000000-0008-0000-0100-0000DD4F0000}"/>
                </a:ext>
              </a:extLst>
            </xdr:cNvPr>
            <xdr:cNvSpPr>
              <a:spLocks noChangeShapeType="1"/>
            </xdr:cNvSpPr>
          </xdr:nvSpPr>
          <xdr:spPr bwMode="auto">
            <a:xfrm flipH="1">
              <a:off x="3303" y="9334"/>
              <a:ext cx="693" cy="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6" name="Line 6">
              <a:extLst>
                <a:ext uri="{FF2B5EF4-FFF2-40B4-BE49-F238E27FC236}">
                  <a16:creationId xmlns:a16="http://schemas.microsoft.com/office/drawing/2014/main" id="{00000000-0008-0000-0100-0000DE4F0000}"/>
                </a:ext>
              </a:extLst>
            </xdr:cNvPr>
            <xdr:cNvSpPr>
              <a:spLocks noChangeShapeType="1"/>
            </xdr:cNvSpPr>
          </xdr:nvSpPr>
          <xdr:spPr bwMode="auto">
            <a:xfrm flipH="1">
              <a:off x="3996" y="9474"/>
              <a:ext cx="2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7" name="Rectangle 5">
              <a:extLst>
                <a:ext uri="{FF2B5EF4-FFF2-40B4-BE49-F238E27FC236}">
                  <a16:creationId xmlns:a16="http://schemas.microsoft.com/office/drawing/2014/main" id="{00000000-0008-0000-0100-0000DF4F0000}"/>
                </a:ext>
              </a:extLst>
            </xdr:cNvPr>
            <xdr:cNvSpPr>
              <a:spLocks noChangeArrowheads="1"/>
            </xdr:cNvSpPr>
          </xdr:nvSpPr>
          <xdr:spPr bwMode="auto">
            <a:xfrm flipH="1">
              <a:off x="4193" y="9375"/>
              <a:ext cx="94" cy="148"/>
            </a:xfrm>
            <a:prstGeom prst="rect">
              <a:avLst/>
            </a:prstGeom>
            <a:solidFill>
              <a:srgbClr val="FFFFFF"/>
            </a:solidFill>
            <a:ln w="9525">
              <a:solidFill>
                <a:srgbClr val="000000"/>
              </a:solidFill>
              <a:miter lim="800000"/>
              <a:headEnd/>
              <a:tailEnd/>
            </a:ln>
          </xdr:spPr>
        </xdr:sp>
        <xdr:sp macro="" textlink="">
          <xdr:nvSpPr>
            <xdr:cNvPr id="20448" name="Line 4">
              <a:extLst>
                <a:ext uri="{FF2B5EF4-FFF2-40B4-BE49-F238E27FC236}">
                  <a16:creationId xmlns:a16="http://schemas.microsoft.com/office/drawing/2014/main" id="{00000000-0008-0000-0100-0000E04F0000}"/>
                </a:ext>
              </a:extLst>
            </xdr:cNvPr>
            <xdr:cNvSpPr>
              <a:spLocks noChangeShapeType="1"/>
            </xdr:cNvSpPr>
          </xdr:nvSpPr>
          <xdr:spPr bwMode="auto">
            <a:xfrm flipH="1">
              <a:off x="3303" y="9205"/>
              <a:ext cx="912"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9" name="Rectangle 3">
              <a:extLst>
                <a:ext uri="{FF2B5EF4-FFF2-40B4-BE49-F238E27FC236}">
                  <a16:creationId xmlns:a16="http://schemas.microsoft.com/office/drawing/2014/main" id="{00000000-0008-0000-0100-0000E14F0000}"/>
                </a:ext>
              </a:extLst>
            </xdr:cNvPr>
            <xdr:cNvSpPr>
              <a:spLocks noChangeArrowheads="1"/>
            </xdr:cNvSpPr>
          </xdr:nvSpPr>
          <xdr:spPr bwMode="auto">
            <a:xfrm flipH="1">
              <a:off x="4193" y="9129"/>
              <a:ext cx="94" cy="149"/>
            </a:xfrm>
            <a:prstGeom prst="rect">
              <a:avLst/>
            </a:prstGeom>
            <a:solidFill>
              <a:srgbClr val="FFFFFF"/>
            </a:solidFill>
            <a:ln w="9525">
              <a:solidFill>
                <a:srgbClr val="000000"/>
              </a:solidFill>
              <a:miter lim="800000"/>
              <a:headEnd/>
              <a:tailEnd/>
            </a:ln>
          </xdr:spPr>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358140</xdr:colOff>
      <xdr:row>6</xdr:row>
      <xdr:rowOff>68580</xdr:rowOff>
    </xdr:from>
    <xdr:to>
      <xdr:col>11</xdr:col>
      <xdr:colOff>7620</xdr:colOff>
      <xdr:row>34</xdr:row>
      <xdr:rowOff>0</xdr:rowOff>
    </xdr:to>
    <xdr:grpSp>
      <xdr:nvGrpSpPr>
        <xdr:cNvPr id="21435" name="Group 221">
          <a:extLst>
            <a:ext uri="{FF2B5EF4-FFF2-40B4-BE49-F238E27FC236}">
              <a16:creationId xmlns:a16="http://schemas.microsoft.com/office/drawing/2014/main" id="{00000000-0008-0000-0300-0000BB530000}"/>
            </a:ext>
          </a:extLst>
        </xdr:cNvPr>
        <xdr:cNvGrpSpPr>
          <a:grpSpLocks noChangeAspect="1"/>
        </xdr:cNvGrpSpPr>
      </xdr:nvGrpSpPr>
      <xdr:grpSpPr bwMode="auto">
        <a:xfrm>
          <a:off x="5486400" y="1089660"/>
          <a:ext cx="5989320" cy="5326380"/>
          <a:chOff x="1372" y="7814"/>
          <a:chExt cx="9072" cy="6907"/>
        </a:xfrm>
      </xdr:grpSpPr>
      <xdr:sp macro="" textlink="">
        <xdr:nvSpPr>
          <xdr:cNvPr id="21436" name="AutoShape 342">
            <a:extLst>
              <a:ext uri="{FF2B5EF4-FFF2-40B4-BE49-F238E27FC236}">
                <a16:creationId xmlns:a16="http://schemas.microsoft.com/office/drawing/2014/main" id="{00000000-0008-0000-0300-0000BC530000}"/>
              </a:ext>
            </a:extLst>
          </xdr:cNvPr>
          <xdr:cNvSpPr>
            <a:spLocks noChangeAspect="1" noChangeArrowheads="1" noTextEdit="1"/>
          </xdr:cNvSpPr>
        </xdr:nvSpPr>
        <xdr:spPr bwMode="auto">
          <a:xfrm>
            <a:off x="1372" y="8900"/>
            <a:ext cx="9072" cy="5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437" name="Line 341">
            <a:extLst>
              <a:ext uri="{FF2B5EF4-FFF2-40B4-BE49-F238E27FC236}">
                <a16:creationId xmlns:a16="http://schemas.microsoft.com/office/drawing/2014/main" id="{00000000-0008-0000-0300-0000BD530000}"/>
              </a:ext>
            </a:extLst>
          </xdr:cNvPr>
          <xdr:cNvSpPr>
            <a:spLocks noChangeShapeType="1"/>
          </xdr:cNvSpPr>
        </xdr:nvSpPr>
        <xdr:spPr bwMode="auto">
          <a:xfrm flipH="1">
            <a:off x="3937" y="11309"/>
            <a:ext cx="1260" cy="2"/>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1438" name="Line 340">
            <a:extLst>
              <a:ext uri="{FF2B5EF4-FFF2-40B4-BE49-F238E27FC236}">
                <a16:creationId xmlns:a16="http://schemas.microsoft.com/office/drawing/2014/main" id="{00000000-0008-0000-0300-0000BE530000}"/>
              </a:ext>
            </a:extLst>
          </xdr:cNvPr>
          <xdr:cNvSpPr>
            <a:spLocks noChangeShapeType="1"/>
          </xdr:cNvSpPr>
        </xdr:nvSpPr>
        <xdr:spPr bwMode="auto">
          <a:xfrm flipH="1">
            <a:off x="3945" y="11035"/>
            <a:ext cx="1215" cy="1"/>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 name="Text Box 339">
            <a:extLst>
              <a:ext uri="{FF2B5EF4-FFF2-40B4-BE49-F238E27FC236}">
                <a16:creationId xmlns:a16="http://schemas.microsoft.com/office/drawing/2014/main" id="{00000000-0008-0000-0300-000006000000}"/>
              </a:ext>
            </a:extLst>
          </xdr:cNvPr>
          <xdr:cNvSpPr txBox="1">
            <a:spLocks noChangeArrowheads="1"/>
          </xdr:cNvSpPr>
        </xdr:nvSpPr>
        <xdr:spPr bwMode="auto">
          <a:xfrm>
            <a:off x="7201" y="7814"/>
            <a:ext cx="335" cy="1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FF"/>
                </a:solidFill>
                <a:miter lim="800000"/>
                <a:headEnd/>
                <a:tailEnd/>
              </a14:hiddenLine>
            </a:ext>
          </a:extLst>
        </xdr:spPr>
        <xdr:txBody>
          <a:bodyPr vertOverflow="clip" vert="vert270" wrap="square" lIns="91440" tIns="45720" rIns="91440" bIns="45720" anchor="t" upright="1"/>
          <a:lstStyle/>
          <a:p>
            <a:pPr algn="r" rtl="0">
              <a:defRPr sz="1000"/>
            </a:pPr>
            <a:r>
              <a:rPr lang="fr-FR" sz="1200" b="0" i="0" u="none" strike="noStrike" baseline="0">
                <a:solidFill>
                  <a:srgbClr val="000000"/>
                </a:solidFill>
                <a:latin typeface="Times New Roman"/>
                <a:cs typeface="Times New Roman"/>
              </a:rPr>
              <a:t> </a:t>
            </a:r>
          </a:p>
        </xdr:txBody>
      </xdr:sp>
      <xdr:sp macro="" textlink="">
        <xdr:nvSpPr>
          <xdr:cNvPr id="21440" name="Rectangle 338" descr="Treillis blanc">
            <a:extLst>
              <a:ext uri="{FF2B5EF4-FFF2-40B4-BE49-F238E27FC236}">
                <a16:creationId xmlns:a16="http://schemas.microsoft.com/office/drawing/2014/main" id="{00000000-0008-0000-0300-0000C0530000}"/>
              </a:ext>
            </a:extLst>
          </xdr:cNvPr>
          <xdr:cNvSpPr>
            <a:spLocks noChangeArrowheads="1"/>
          </xdr:cNvSpPr>
        </xdr:nvSpPr>
        <xdr:spPr bwMode="auto">
          <a:xfrm>
            <a:off x="7452" y="7956"/>
            <a:ext cx="310" cy="2520"/>
          </a:xfrm>
          <a:prstGeom prst="rect">
            <a:avLst/>
          </a:prstGeom>
          <a:blipFill dpi="0" rotWithShape="0">
            <a:blip xmlns:r="http://schemas.openxmlformats.org/officeDocument/2006/relationships" r:embed="rId1"/>
            <a:srcRect/>
            <a:tile tx="0" ty="0" sx="100000" sy="100000" flip="none" algn="tl"/>
          </a:blipFill>
          <a:ln w="3175">
            <a:solidFill>
              <a:srgbClr val="000000"/>
            </a:solidFill>
            <a:miter lim="800000"/>
            <a:headEnd/>
            <a:tailEnd/>
          </a:ln>
        </xdr:spPr>
      </xdr:sp>
      <xdr:sp macro="" textlink="">
        <xdr:nvSpPr>
          <xdr:cNvPr id="21441" name="Rectangle 337">
            <a:extLst>
              <a:ext uri="{FF2B5EF4-FFF2-40B4-BE49-F238E27FC236}">
                <a16:creationId xmlns:a16="http://schemas.microsoft.com/office/drawing/2014/main" id="{00000000-0008-0000-0300-0000C1530000}"/>
              </a:ext>
            </a:extLst>
          </xdr:cNvPr>
          <xdr:cNvSpPr>
            <a:spLocks noChangeArrowheads="1"/>
          </xdr:cNvSpPr>
        </xdr:nvSpPr>
        <xdr:spPr bwMode="auto">
          <a:xfrm>
            <a:off x="7820" y="8870"/>
            <a:ext cx="938" cy="567"/>
          </a:xfrm>
          <a:prstGeom prst="rect">
            <a:avLst/>
          </a:prstGeom>
          <a:solidFill>
            <a:srgbClr val="FFFFFF"/>
          </a:solidFill>
          <a:ln w="9525">
            <a:solidFill>
              <a:srgbClr val="000000"/>
            </a:solidFill>
            <a:miter lim="800000"/>
            <a:headEnd/>
            <a:tailEnd/>
          </a:ln>
        </xdr:spPr>
      </xdr:sp>
      <xdr:sp macro="" textlink="">
        <xdr:nvSpPr>
          <xdr:cNvPr id="21442" name="Rectangle 336">
            <a:extLst>
              <a:ext uri="{FF2B5EF4-FFF2-40B4-BE49-F238E27FC236}">
                <a16:creationId xmlns:a16="http://schemas.microsoft.com/office/drawing/2014/main" id="{00000000-0008-0000-0300-0000C2530000}"/>
              </a:ext>
            </a:extLst>
          </xdr:cNvPr>
          <xdr:cNvSpPr>
            <a:spLocks noChangeArrowheads="1"/>
          </xdr:cNvSpPr>
        </xdr:nvSpPr>
        <xdr:spPr bwMode="auto">
          <a:xfrm>
            <a:off x="7820" y="9503"/>
            <a:ext cx="938" cy="566"/>
          </a:xfrm>
          <a:prstGeom prst="rect">
            <a:avLst/>
          </a:prstGeom>
          <a:solidFill>
            <a:srgbClr val="FFFFFF"/>
          </a:solidFill>
          <a:ln w="9525">
            <a:solidFill>
              <a:srgbClr val="000000"/>
            </a:solidFill>
            <a:miter lim="800000"/>
            <a:headEnd/>
            <a:tailEnd/>
          </a:ln>
        </xdr:spPr>
      </xdr:sp>
      <xdr:sp macro="" textlink="">
        <xdr:nvSpPr>
          <xdr:cNvPr id="21443" name="Line 335">
            <a:extLst>
              <a:ext uri="{FF2B5EF4-FFF2-40B4-BE49-F238E27FC236}">
                <a16:creationId xmlns:a16="http://schemas.microsoft.com/office/drawing/2014/main" id="{00000000-0008-0000-0300-0000C3530000}"/>
              </a:ext>
            </a:extLst>
          </xdr:cNvPr>
          <xdr:cNvSpPr>
            <a:spLocks noChangeShapeType="1"/>
          </xdr:cNvSpPr>
        </xdr:nvSpPr>
        <xdr:spPr bwMode="auto">
          <a:xfrm>
            <a:off x="7059" y="10401"/>
            <a:ext cx="564" cy="2"/>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44" name="Line 334">
            <a:extLst>
              <a:ext uri="{FF2B5EF4-FFF2-40B4-BE49-F238E27FC236}">
                <a16:creationId xmlns:a16="http://schemas.microsoft.com/office/drawing/2014/main" id="{00000000-0008-0000-0300-0000C4530000}"/>
              </a:ext>
            </a:extLst>
          </xdr:cNvPr>
          <xdr:cNvSpPr>
            <a:spLocks noChangeShapeType="1"/>
          </xdr:cNvSpPr>
        </xdr:nvSpPr>
        <xdr:spPr bwMode="auto">
          <a:xfrm flipH="1">
            <a:off x="5053" y="10868"/>
            <a:ext cx="507"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45" name="Line 333">
            <a:extLst>
              <a:ext uri="{FF2B5EF4-FFF2-40B4-BE49-F238E27FC236}">
                <a16:creationId xmlns:a16="http://schemas.microsoft.com/office/drawing/2014/main" id="{00000000-0008-0000-0300-0000C5530000}"/>
              </a:ext>
            </a:extLst>
          </xdr:cNvPr>
          <xdr:cNvSpPr>
            <a:spLocks noChangeShapeType="1"/>
          </xdr:cNvSpPr>
        </xdr:nvSpPr>
        <xdr:spPr bwMode="auto">
          <a:xfrm flipV="1">
            <a:off x="5847" y="10391"/>
            <a:ext cx="1" cy="587"/>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1446" name="Line 332">
            <a:extLst>
              <a:ext uri="{FF2B5EF4-FFF2-40B4-BE49-F238E27FC236}">
                <a16:creationId xmlns:a16="http://schemas.microsoft.com/office/drawing/2014/main" id="{00000000-0008-0000-0300-0000C6530000}"/>
              </a:ext>
            </a:extLst>
          </xdr:cNvPr>
          <xdr:cNvSpPr>
            <a:spLocks noChangeShapeType="1"/>
          </xdr:cNvSpPr>
        </xdr:nvSpPr>
        <xdr:spPr bwMode="auto">
          <a:xfrm flipV="1">
            <a:off x="5867" y="12267"/>
            <a:ext cx="3" cy="1175"/>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1447" name="Line 331">
            <a:extLst>
              <a:ext uri="{FF2B5EF4-FFF2-40B4-BE49-F238E27FC236}">
                <a16:creationId xmlns:a16="http://schemas.microsoft.com/office/drawing/2014/main" id="{00000000-0008-0000-0300-0000C7530000}"/>
              </a:ext>
            </a:extLst>
          </xdr:cNvPr>
          <xdr:cNvSpPr>
            <a:spLocks noChangeShapeType="1"/>
          </xdr:cNvSpPr>
        </xdr:nvSpPr>
        <xdr:spPr bwMode="auto">
          <a:xfrm>
            <a:off x="3598" y="11373"/>
            <a:ext cx="1" cy="454"/>
          </a:xfrm>
          <a:prstGeom prst="line">
            <a:avLst/>
          </a:prstGeom>
          <a:noFill/>
          <a:ln w="25400">
            <a:solidFill>
              <a:srgbClr val="00FF00"/>
            </a:solidFill>
            <a:round/>
            <a:headEnd/>
            <a:tailEnd/>
          </a:ln>
          <a:extLst>
            <a:ext uri="{909E8E84-426E-40DD-AFC4-6F175D3DCCD1}">
              <a14:hiddenFill xmlns:a14="http://schemas.microsoft.com/office/drawing/2010/main">
                <a:noFill/>
              </a14:hiddenFill>
            </a:ext>
          </a:extLst>
        </xdr:spPr>
      </xdr:sp>
      <xdr:sp macro="" textlink="">
        <xdr:nvSpPr>
          <xdr:cNvPr id="21448" name="Line 330">
            <a:extLst>
              <a:ext uri="{FF2B5EF4-FFF2-40B4-BE49-F238E27FC236}">
                <a16:creationId xmlns:a16="http://schemas.microsoft.com/office/drawing/2014/main" id="{00000000-0008-0000-0300-0000C8530000}"/>
              </a:ext>
            </a:extLst>
          </xdr:cNvPr>
          <xdr:cNvSpPr>
            <a:spLocks noChangeShapeType="1"/>
          </xdr:cNvSpPr>
        </xdr:nvSpPr>
        <xdr:spPr bwMode="auto">
          <a:xfrm flipH="1">
            <a:off x="3951" y="11684"/>
            <a:ext cx="1263" cy="1"/>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1449" name="Line 329">
            <a:extLst>
              <a:ext uri="{FF2B5EF4-FFF2-40B4-BE49-F238E27FC236}">
                <a16:creationId xmlns:a16="http://schemas.microsoft.com/office/drawing/2014/main" id="{00000000-0008-0000-0300-0000C9530000}"/>
              </a:ext>
            </a:extLst>
          </xdr:cNvPr>
          <xdr:cNvSpPr>
            <a:spLocks noChangeShapeType="1"/>
          </xdr:cNvSpPr>
        </xdr:nvSpPr>
        <xdr:spPr bwMode="auto">
          <a:xfrm flipH="1">
            <a:off x="3966" y="12215"/>
            <a:ext cx="1248" cy="2"/>
          </a:xfrm>
          <a:prstGeom prst="line">
            <a:avLst/>
          </a:prstGeom>
          <a:noFill/>
          <a:ln w="25400">
            <a:solidFill>
              <a:srgbClr val="800080"/>
            </a:solidFill>
            <a:round/>
            <a:headEnd/>
            <a:tailEnd/>
          </a:ln>
          <a:extLst>
            <a:ext uri="{909E8E84-426E-40DD-AFC4-6F175D3DCCD1}">
              <a14:hiddenFill xmlns:a14="http://schemas.microsoft.com/office/drawing/2010/main">
                <a:noFill/>
              </a14:hiddenFill>
            </a:ext>
          </a:extLst>
        </xdr:spPr>
      </xdr:sp>
      <xdr:sp macro="" textlink="">
        <xdr:nvSpPr>
          <xdr:cNvPr id="21450" name="Rectangle 328">
            <a:extLst>
              <a:ext uri="{FF2B5EF4-FFF2-40B4-BE49-F238E27FC236}">
                <a16:creationId xmlns:a16="http://schemas.microsoft.com/office/drawing/2014/main" id="{00000000-0008-0000-0300-0000CA530000}"/>
              </a:ext>
            </a:extLst>
          </xdr:cNvPr>
          <xdr:cNvSpPr>
            <a:spLocks noChangeArrowheads="1"/>
          </xdr:cNvSpPr>
        </xdr:nvSpPr>
        <xdr:spPr bwMode="auto">
          <a:xfrm>
            <a:off x="3852" y="11718"/>
            <a:ext cx="52" cy="465"/>
          </a:xfrm>
          <a:prstGeom prst="rect">
            <a:avLst/>
          </a:prstGeom>
          <a:solidFill>
            <a:srgbClr val="808080"/>
          </a:solidFill>
          <a:ln w="9525">
            <a:solidFill>
              <a:srgbClr val="000000"/>
            </a:solidFill>
            <a:miter lim="800000"/>
            <a:headEnd/>
            <a:tailEnd/>
          </a:ln>
        </xdr:spPr>
      </xdr:sp>
      <xdr:sp macro="" textlink="">
        <xdr:nvSpPr>
          <xdr:cNvPr id="21451" name="Rectangle 327" descr="Vague">
            <a:extLst>
              <a:ext uri="{FF2B5EF4-FFF2-40B4-BE49-F238E27FC236}">
                <a16:creationId xmlns:a16="http://schemas.microsoft.com/office/drawing/2014/main" id="{00000000-0008-0000-0300-0000CB530000}"/>
              </a:ext>
            </a:extLst>
          </xdr:cNvPr>
          <xdr:cNvSpPr>
            <a:spLocks noChangeArrowheads="1"/>
          </xdr:cNvSpPr>
        </xdr:nvSpPr>
        <xdr:spPr bwMode="auto">
          <a:xfrm>
            <a:off x="3704" y="11739"/>
            <a:ext cx="149" cy="421"/>
          </a:xfrm>
          <a:prstGeom prst="rect">
            <a:avLst/>
          </a:prstGeom>
          <a:blipFill dpi="0" rotWithShape="0">
            <a:blip xmlns:r="http://schemas.openxmlformats.org/officeDocument/2006/relationships" r:embed="rId2"/>
            <a:srcRect/>
            <a:tile tx="0" ty="0" sx="100000" sy="100000" flip="none" algn="tl"/>
          </a:blipFill>
          <a:ln w="9525">
            <a:solidFill>
              <a:srgbClr val="000000"/>
            </a:solidFill>
            <a:miter lim="800000"/>
            <a:headEnd/>
            <a:tailEnd/>
          </a:ln>
        </xdr:spPr>
      </xdr:sp>
      <xdr:grpSp>
        <xdr:nvGrpSpPr>
          <xdr:cNvPr id="21452" name="Group 313">
            <a:extLst>
              <a:ext uri="{FF2B5EF4-FFF2-40B4-BE49-F238E27FC236}">
                <a16:creationId xmlns:a16="http://schemas.microsoft.com/office/drawing/2014/main" id="{00000000-0008-0000-0300-0000CC530000}"/>
              </a:ext>
            </a:extLst>
          </xdr:cNvPr>
          <xdr:cNvGrpSpPr>
            <a:grpSpLocks/>
          </xdr:cNvGrpSpPr>
        </xdr:nvGrpSpPr>
        <xdr:grpSpPr bwMode="auto">
          <a:xfrm>
            <a:off x="5144" y="10551"/>
            <a:ext cx="1149" cy="1865"/>
            <a:chOff x="6874" y="3487"/>
            <a:chExt cx="1563" cy="2520"/>
          </a:xfrm>
        </xdr:grpSpPr>
        <xdr:sp macro="" textlink="">
          <xdr:nvSpPr>
            <xdr:cNvPr id="21544" name="AutoShape 326">
              <a:extLst>
                <a:ext uri="{FF2B5EF4-FFF2-40B4-BE49-F238E27FC236}">
                  <a16:creationId xmlns:a16="http://schemas.microsoft.com/office/drawing/2014/main" id="{00000000-0008-0000-0300-000028540000}"/>
                </a:ext>
              </a:extLst>
            </xdr:cNvPr>
            <xdr:cNvSpPr>
              <a:spLocks noChangeArrowheads="1"/>
            </xdr:cNvSpPr>
          </xdr:nvSpPr>
          <xdr:spPr bwMode="auto">
            <a:xfrm>
              <a:off x="6997" y="3487"/>
              <a:ext cx="1440" cy="2520"/>
            </a:xfrm>
            <a:prstGeom prst="roundRect">
              <a:avLst>
                <a:gd name="adj" fmla="val 16667"/>
              </a:avLst>
            </a:prstGeom>
            <a:solidFill>
              <a:srgbClr val="C0C0C0"/>
            </a:solidFill>
            <a:ln w="9525">
              <a:solidFill>
                <a:srgbClr val="000000"/>
              </a:solidFill>
              <a:round/>
              <a:headEnd/>
              <a:tailEnd/>
            </a:ln>
          </xdr:spPr>
        </xdr:sp>
        <xdr:sp macro="" textlink="">
          <xdr:nvSpPr>
            <xdr:cNvPr id="21545" name="AutoShape 325">
              <a:extLst>
                <a:ext uri="{FF2B5EF4-FFF2-40B4-BE49-F238E27FC236}">
                  <a16:creationId xmlns:a16="http://schemas.microsoft.com/office/drawing/2014/main" id="{00000000-0008-0000-0300-000029540000}"/>
                </a:ext>
              </a:extLst>
            </xdr:cNvPr>
            <xdr:cNvSpPr>
              <a:spLocks noChangeArrowheads="1"/>
            </xdr:cNvSpPr>
          </xdr:nvSpPr>
          <xdr:spPr bwMode="auto">
            <a:xfrm>
              <a:off x="7087" y="3577"/>
              <a:ext cx="1260" cy="2340"/>
            </a:xfrm>
            <a:prstGeom prst="roundRect">
              <a:avLst>
                <a:gd name="adj" fmla="val 16667"/>
              </a:avLst>
            </a:prstGeom>
            <a:gradFill rotWithShape="1">
              <a:gsLst>
                <a:gs pos="0">
                  <a:srgbClr val="FF0000"/>
                </a:gs>
                <a:gs pos="100000">
                  <a:srgbClr val="0000FF"/>
                </a:gs>
              </a:gsLst>
              <a:lin ang="5400000" scaled="1"/>
            </a:gradFill>
            <a:ln w="9525">
              <a:solidFill>
                <a:srgbClr val="000000"/>
              </a:solidFill>
              <a:round/>
              <a:headEnd/>
              <a:tailEnd/>
            </a:ln>
          </xdr:spPr>
        </xdr:sp>
        <xdr:sp macro="" textlink="">
          <xdr:nvSpPr>
            <xdr:cNvPr id="21546" name="Line 324">
              <a:extLst>
                <a:ext uri="{FF2B5EF4-FFF2-40B4-BE49-F238E27FC236}">
                  <a16:creationId xmlns:a16="http://schemas.microsoft.com/office/drawing/2014/main" id="{00000000-0008-0000-0300-00002A540000}"/>
                </a:ext>
              </a:extLst>
            </xdr:cNvPr>
            <xdr:cNvSpPr>
              <a:spLocks noChangeShapeType="1"/>
            </xdr:cNvSpPr>
          </xdr:nvSpPr>
          <xdr:spPr bwMode="auto">
            <a:xfrm flipH="1">
              <a:off x="7267" y="5017"/>
              <a:ext cx="900" cy="180"/>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1547" name="Line 323">
              <a:extLst>
                <a:ext uri="{FF2B5EF4-FFF2-40B4-BE49-F238E27FC236}">
                  <a16:creationId xmlns:a16="http://schemas.microsoft.com/office/drawing/2014/main" id="{00000000-0008-0000-0300-00002B540000}"/>
                </a:ext>
              </a:extLst>
            </xdr:cNvPr>
            <xdr:cNvSpPr>
              <a:spLocks noChangeShapeType="1"/>
            </xdr:cNvSpPr>
          </xdr:nvSpPr>
          <xdr:spPr bwMode="auto">
            <a:xfrm>
              <a:off x="6967" y="5017"/>
              <a:ext cx="1185"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48" name="Line 322">
              <a:extLst>
                <a:ext uri="{FF2B5EF4-FFF2-40B4-BE49-F238E27FC236}">
                  <a16:creationId xmlns:a16="http://schemas.microsoft.com/office/drawing/2014/main" id="{00000000-0008-0000-0300-00002C540000}"/>
                </a:ext>
              </a:extLst>
            </xdr:cNvPr>
            <xdr:cNvSpPr>
              <a:spLocks noChangeShapeType="1"/>
            </xdr:cNvSpPr>
          </xdr:nvSpPr>
          <xdr:spPr bwMode="auto">
            <a:xfrm flipH="1">
              <a:off x="7252" y="5212"/>
              <a:ext cx="900" cy="180"/>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1549" name="Line 321">
              <a:extLst>
                <a:ext uri="{FF2B5EF4-FFF2-40B4-BE49-F238E27FC236}">
                  <a16:creationId xmlns:a16="http://schemas.microsoft.com/office/drawing/2014/main" id="{00000000-0008-0000-0300-00002D540000}"/>
                </a:ext>
              </a:extLst>
            </xdr:cNvPr>
            <xdr:cNvSpPr>
              <a:spLocks noChangeShapeType="1"/>
            </xdr:cNvSpPr>
          </xdr:nvSpPr>
          <xdr:spPr bwMode="auto">
            <a:xfrm flipH="1">
              <a:off x="7252" y="5377"/>
              <a:ext cx="900" cy="180"/>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1550" name="Line 320">
              <a:extLst>
                <a:ext uri="{FF2B5EF4-FFF2-40B4-BE49-F238E27FC236}">
                  <a16:creationId xmlns:a16="http://schemas.microsoft.com/office/drawing/2014/main" id="{00000000-0008-0000-0300-00002E540000}"/>
                </a:ext>
              </a:extLst>
            </xdr:cNvPr>
            <xdr:cNvSpPr>
              <a:spLocks noChangeShapeType="1"/>
            </xdr:cNvSpPr>
          </xdr:nvSpPr>
          <xdr:spPr bwMode="auto">
            <a:xfrm>
              <a:off x="7237" y="5196"/>
              <a:ext cx="900"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51" name="Line 319">
              <a:extLst>
                <a:ext uri="{FF2B5EF4-FFF2-40B4-BE49-F238E27FC236}">
                  <a16:creationId xmlns:a16="http://schemas.microsoft.com/office/drawing/2014/main" id="{00000000-0008-0000-0300-00002F540000}"/>
                </a:ext>
              </a:extLst>
            </xdr:cNvPr>
            <xdr:cNvSpPr>
              <a:spLocks noChangeShapeType="1"/>
            </xdr:cNvSpPr>
          </xdr:nvSpPr>
          <xdr:spPr bwMode="auto">
            <a:xfrm>
              <a:off x="7252" y="5376"/>
              <a:ext cx="900"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52" name="Line 318">
              <a:extLst>
                <a:ext uri="{FF2B5EF4-FFF2-40B4-BE49-F238E27FC236}">
                  <a16:creationId xmlns:a16="http://schemas.microsoft.com/office/drawing/2014/main" id="{00000000-0008-0000-0300-000030540000}"/>
                </a:ext>
              </a:extLst>
            </xdr:cNvPr>
            <xdr:cNvSpPr>
              <a:spLocks noChangeShapeType="1"/>
            </xdr:cNvSpPr>
          </xdr:nvSpPr>
          <xdr:spPr bwMode="auto">
            <a:xfrm flipH="1">
              <a:off x="7252" y="5557"/>
              <a:ext cx="900" cy="180"/>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1553" name="Line 317">
              <a:extLst>
                <a:ext uri="{FF2B5EF4-FFF2-40B4-BE49-F238E27FC236}">
                  <a16:creationId xmlns:a16="http://schemas.microsoft.com/office/drawing/2014/main" id="{00000000-0008-0000-0300-000031540000}"/>
                </a:ext>
              </a:extLst>
            </xdr:cNvPr>
            <xdr:cNvSpPr>
              <a:spLocks noChangeShapeType="1"/>
            </xdr:cNvSpPr>
          </xdr:nvSpPr>
          <xdr:spPr bwMode="auto">
            <a:xfrm>
              <a:off x="7252" y="5557"/>
              <a:ext cx="900"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54" name="Line 316">
              <a:extLst>
                <a:ext uri="{FF2B5EF4-FFF2-40B4-BE49-F238E27FC236}">
                  <a16:creationId xmlns:a16="http://schemas.microsoft.com/office/drawing/2014/main" id="{00000000-0008-0000-0300-000032540000}"/>
                </a:ext>
              </a:extLst>
            </xdr:cNvPr>
            <xdr:cNvSpPr>
              <a:spLocks noChangeShapeType="1"/>
            </xdr:cNvSpPr>
          </xdr:nvSpPr>
          <xdr:spPr bwMode="auto">
            <a:xfrm>
              <a:off x="6937" y="5737"/>
              <a:ext cx="315"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55" name="Rectangle 315">
              <a:extLst>
                <a:ext uri="{FF2B5EF4-FFF2-40B4-BE49-F238E27FC236}">
                  <a16:creationId xmlns:a16="http://schemas.microsoft.com/office/drawing/2014/main" id="{00000000-0008-0000-0300-000033540000}"/>
                </a:ext>
              </a:extLst>
            </xdr:cNvPr>
            <xdr:cNvSpPr>
              <a:spLocks noChangeArrowheads="1"/>
            </xdr:cNvSpPr>
          </xdr:nvSpPr>
          <xdr:spPr bwMode="auto">
            <a:xfrm>
              <a:off x="6874" y="4919"/>
              <a:ext cx="123" cy="193"/>
            </a:xfrm>
            <a:prstGeom prst="rect">
              <a:avLst/>
            </a:prstGeom>
            <a:solidFill>
              <a:srgbClr val="FFFFFF"/>
            </a:solidFill>
            <a:ln w="9525">
              <a:solidFill>
                <a:srgbClr val="000000"/>
              </a:solidFill>
              <a:miter lim="800000"/>
              <a:headEnd/>
              <a:tailEnd/>
            </a:ln>
          </xdr:spPr>
        </xdr:sp>
        <xdr:sp macro="" textlink="">
          <xdr:nvSpPr>
            <xdr:cNvPr id="21556" name="Rectangle 314">
              <a:extLst>
                <a:ext uri="{FF2B5EF4-FFF2-40B4-BE49-F238E27FC236}">
                  <a16:creationId xmlns:a16="http://schemas.microsoft.com/office/drawing/2014/main" id="{00000000-0008-0000-0300-000034540000}"/>
                </a:ext>
              </a:extLst>
            </xdr:cNvPr>
            <xdr:cNvSpPr>
              <a:spLocks noChangeArrowheads="1"/>
            </xdr:cNvSpPr>
          </xdr:nvSpPr>
          <xdr:spPr bwMode="auto">
            <a:xfrm>
              <a:off x="6874" y="5609"/>
              <a:ext cx="123" cy="193"/>
            </a:xfrm>
            <a:prstGeom prst="rect">
              <a:avLst/>
            </a:prstGeom>
            <a:solidFill>
              <a:srgbClr val="FFFFFF"/>
            </a:solidFill>
            <a:ln w="9525">
              <a:solidFill>
                <a:srgbClr val="000000"/>
              </a:solidFill>
              <a:miter lim="800000"/>
              <a:headEnd/>
              <a:tailEnd/>
            </a:ln>
          </xdr:spPr>
        </xdr:sp>
      </xdr:grpSp>
      <xdr:sp macro="" textlink="">
        <xdr:nvSpPr>
          <xdr:cNvPr id="21453" name="Line 312">
            <a:extLst>
              <a:ext uri="{FF2B5EF4-FFF2-40B4-BE49-F238E27FC236}">
                <a16:creationId xmlns:a16="http://schemas.microsoft.com/office/drawing/2014/main" id="{00000000-0008-0000-0300-0000CD530000}"/>
              </a:ext>
            </a:extLst>
          </xdr:cNvPr>
          <xdr:cNvSpPr>
            <a:spLocks noChangeShapeType="1"/>
          </xdr:cNvSpPr>
        </xdr:nvSpPr>
        <xdr:spPr bwMode="auto">
          <a:xfrm>
            <a:off x="3956" y="11679"/>
            <a:ext cx="1" cy="155"/>
          </a:xfrm>
          <a:prstGeom prst="line">
            <a:avLst/>
          </a:prstGeom>
          <a:noFill/>
          <a:ln w="25400">
            <a:solidFill>
              <a:srgbClr val="FF00FF"/>
            </a:solidFill>
            <a:round/>
            <a:headEnd/>
            <a:tailEnd/>
          </a:ln>
          <a:extLst>
            <a:ext uri="{909E8E84-426E-40DD-AFC4-6F175D3DCCD1}">
              <a14:hiddenFill xmlns:a14="http://schemas.microsoft.com/office/drawing/2010/main">
                <a:noFill/>
              </a14:hiddenFill>
            </a:ext>
          </a:extLst>
        </xdr:spPr>
      </xdr:sp>
      <xdr:sp macro="" textlink="">
        <xdr:nvSpPr>
          <xdr:cNvPr id="21454" name="Line 311">
            <a:extLst>
              <a:ext uri="{FF2B5EF4-FFF2-40B4-BE49-F238E27FC236}">
                <a16:creationId xmlns:a16="http://schemas.microsoft.com/office/drawing/2014/main" id="{00000000-0008-0000-0300-0000CE530000}"/>
              </a:ext>
            </a:extLst>
          </xdr:cNvPr>
          <xdr:cNvSpPr>
            <a:spLocks noChangeShapeType="1"/>
          </xdr:cNvSpPr>
        </xdr:nvSpPr>
        <xdr:spPr bwMode="auto">
          <a:xfrm>
            <a:off x="3962" y="12072"/>
            <a:ext cx="1" cy="156"/>
          </a:xfrm>
          <a:prstGeom prst="line">
            <a:avLst/>
          </a:prstGeom>
          <a:noFill/>
          <a:ln w="25400">
            <a:solidFill>
              <a:srgbClr val="800080"/>
            </a:solidFill>
            <a:round/>
            <a:headEnd/>
            <a:tailEnd/>
          </a:ln>
          <a:extLst>
            <a:ext uri="{909E8E84-426E-40DD-AFC4-6F175D3DCCD1}">
              <a14:hiddenFill xmlns:a14="http://schemas.microsoft.com/office/drawing/2010/main">
                <a:noFill/>
              </a14:hiddenFill>
            </a:ext>
          </a:extLst>
        </xdr:spPr>
      </xdr:sp>
      <xdr:sp macro="" textlink="">
        <xdr:nvSpPr>
          <xdr:cNvPr id="21455" name="Rectangle 310">
            <a:extLst>
              <a:ext uri="{FF2B5EF4-FFF2-40B4-BE49-F238E27FC236}">
                <a16:creationId xmlns:a16="http://schemas.microsoft.com/office/drawing/2014/main" id="{00000000-0008-0000-0300-0000CF530000}"/>
              </a:ext>
            </a:extLst>
          </xdr:cNvPr>
          <xdr:cNvSpPr>
            <a:spLocks noChangeArrowheads="1"/>
          </xdr:cNvSpPr>
        </xdr:nvSpPr>
        <xdr:spPr bwMode="auto">
          <a:xfrm>
            <a:off x="3904" y="11767"/>
            <a:ext cx="74" cy="108"/>
          </a:xfrm>
          <a:prstGeom prst="rect">
            <a:avLst/>
          </a:prstGeom>
          <a:solidFill>
            <a:srgbClr val="FFFFFF"/>
          </a:solidFill>
          <a:ln w="9525">
            <a:solidFill>
              <a:srgbClr val="000000"/>
            </a:solidFill>
            <a:miter lim="800000"/>
            <a:headEnd/>
            <a:tailEnd/>
          </a:ln>
        </xdr:spPr>
      </xdr:sp>
      <xdr:sp macro="" textlink="">
        <xdr:nvSpPr>
          <xdr:cNvPr id="21456" name="Rectangle 309">
            <a:extLst>
              <a:ext uri="{FF2B5EF4-FFF2-40B4-BE49-F238E27FC236}">
                <a16:creationId xmlns:a16="http://schemas.microsoft.com/office/drawing/2014/main" id="{00000000-0008-0000-0300-0000D0530000}"/>
              </a:ext>
            </a:extLst>
          </xdr:cNvPr>
          <xdr:cNvSpPr>
            <a:spLocks noChangeArrowheads="1"/>
          </xdr:cNvSpPr>
        </xdr:nvSpPr>
        <xdr:spPr bwMode="auto">
          <a:xfrm>
            <a:off x="3904" y="12021"/>
            <a:ext cx="74" cy="110"/>
          </a:xfrm>
          <a:prstGeom prst="rect">
            <a:avLst/>
          </a:prstGeom>
          <a:solidFill>
            <a:srgbClr val="FFFFFF"/>
          </a:solidFill>
          <a:ln w="9525">
            <a:solidFill>
              <a:srgbClr val="000000"/>
            </a:solidFill>
            <a:miter lim="800000"/>
            <a:headEnd/>
            <a:tailEnd/>
          </a:ln>
        </xdr:spPr>
      </xdr:sp>
      <xdr:sp macro="" textlink="">
        <xdr:nvSpPr>
          <xdr:cNvPr id="21457" name="Rectangle 308">
            <a:extLst>
              <a:ext uri="{FF2B5EF4-FFF2-40B4-BE49-F238E27FC236}">
                <a16:creationId xmlns:a16="http://schemas.microsoft.com/office/drawing/2014/main" id="{00000000-0008-0000-0300-0000D1530000}"/>
              </a:ext>
            </a:extLst>
          </xdr:cNvPr>
          <xdr:cNvSpPr>
            <a:spLocks noChangeArrowheads="1"/>
          </xdr:cNvSpPr>
        </xdr:nvSpPr>
        <xdr:spPr bwMode="auto">
          <a:xfrm>
            <a:off x="3574" y="11767"/>
            <a:ext cx="74" cy="108"/>
          </a:xfrm>
          <a:prstGeom prst="rect">
            <a:avLst/>
          </a:prstGeom>
          <a:solidFill>
            <a:srgbClr val="FFFFFF"/>
          </a:solidFill>
          <a:ln w="9525">
            <a:solidFill>
              <a:srgbClr val="000000"/>
            </a:solidFill>
            <a:miter lim="800000"/>
            <a:headEnd/>
            <a:tailEnd/>
          </a:ln>
        </xdr:spPr>
      </xdr:sp>
      <xdr:sp macro="" textlink="">
        <xdr:nvSpPr>
          <xdr:cNvPr id="21458" name="Line 307">
            <a:extLst>
              <a:ext uri="{FF2B5EF4-FFF2-40B4-BE49-F238E27FC236}">
                <a16:creationId xmlns:a16="http://schemas.microsoft.com/office/drawing/2014/main" id="{00000000-0008-0000-0300-0000D2530000}"/>
              </a:ext>
            </a:extLst>
          </xdr:cNvPr>
          <xdr:cNvSpPr>
            <a:spLocks noChangeShapeType="1"/>
          </xdr:cNvSpPr>
        </xdr:nvSpPr>
        <xdr:spPr bwMode="auto">
          <a:xfrm>
            <a:off x="3598" y="12072"/>
            <a:ext cx="1" cy="156"/>
          </a:xfrm>
          <a:prstGeom prst="line">
            <a:avLst/>
          </a:prstGeom>
          <a:noFill/>
          <a:ln w="25400">
            <a:solidFill>
              <a:srgbClr val="008000"/>
            </a:solidFill>
            <a:round/>
            <a:headEnd/>
            <a:tailEnd/>
          </a:ln>
          <a:extLst>
            <a:ext uri="{909E8E84-426E-40DD-AFC4-6F175D3DCCD1}">
              <a14:hiddenFill xmlns:a14="http://schemas.microsoft.com/office/drawing/2010/main">
                <a:noFill/>
              </a14:hiddenFill>
            </a:ext>
          </a:extLst>
        </xdr:spPr>
      </xdr:sp>
      <xdr:sp macro="" textlink="">
        <xdr:nvSpPr>
          <xdr:cNvPr id="21459" name="Line 306">
            <a:extLst>
              <a:ext uri="{FF2B5EF4-FFF2-40B4-BE49-F238E27FC236}">
                <a16:creationId xmlns:a16="http://schemas.microsoft.com/office/drawing/2014/main" id="{00000000-0008-0000-0300-0000D3530000}"/>
              </a:ext>
            </a:extLst>
          </xdr:cNvPr>
          <xdr:cNvSpPr>
            <a:spLocks noChangeShapeType="1"/>
          </xdr:cNvSpPr>
        </xdr:nvSpPr>
        <xdr:spPr bwMode="auto">
          <a:xfrm flipH="1">
            <a:off x="2428" y="12215"/>
            <a:ext cx="1170" cy="2"/>
          </a:xfrm>
          <a:prstGeom prst="line">
            <a:avLst/>
          </a:prstGeom>
          <a:noFill/>
          <a:ln w="25400">
            <a:solidFill>
              <a:srgbClr val="008000"/>
            </a:solidFill>
            <a:round/>
            <a:headEnd/>
            <a:tailEnd/>
          </a:ln>
          <a:extLst>
            <a:ext uri="{909E8E84-426E-40DD-AFC4-6F175D3DCCD1}">
              <a14:hiddenFill xmlns:a14="http://schemas.microsoft.com/office/drawing/2010/main">
                <a:noFill/>
              </a14:hiddenFill>
            </a:ext>
          </a:extLst>
        </xdr:spPr>
      </xdr:sp>
      <xdr:sp macro="" textlink="">
        <xdr:nvSpPr>
          <xdr:cNvPr id="21460" name="Rectangle 305">
            <a:extLst>
              <a:ext uri="{FF2B5EF4-FFF2-40B4-BE49-F238E27FC236}">
                <a16:creationId xmlns:a16="http://schemas.microsoft.com/office/drawing/2014/main" id="{00000000-0008-0000-0300-0000D4530000}"/>
              </a:ext>
            </a:extLst>
          </xdr:cNvPr>
          <xdr:cNvSpPr>
            <a:spLocks noChangeArrowheads="1"/>
          </xdr:cNvSpPr>
        </xdr:nvSpPr>
        <xdr:spPr bwMode="auto">
          <a:xfrm>
            <a:off x="3574" y="12021"/>
            <a:ext cx="74" cy="110"/>
          </a:xfrm>
          <a:prstGeom prst="rect">
            <a:avLst/>
          </a:prstGeom>
          <a:solidFill>
            <a:srgbClr val="FFFFFF"/>
          </a:solidFill>
          <a:ln w="9525">
            <a:solidFill>
              <a:srgbClr val="000000"/>
            </a:solidFill>
            <a:miter lim="800000"/>
            <a:headEnd/>
            <a:tailEnd/>
          </a:ln>
        </xdr:spPr>
      </xdr:sp>
      <xdr:sp macro="" textlink="">
        <xdr:nvSpPr>
          <xdr:cNvPr id="21461" name="Rectangle 304">
            <a:extLst>
              <a:ext uri="{FF2B5EF4-FFF2-40B4-BE49-F238E27FC236}">
                <a16:creationId xmlns:a16="http://schemas.microsoft.com/office/drawing/2014/main" id="{00000000-0008-0000-0300-0000D5530000}"/>
              </a:ext>
            </a:extLst>
          </xdr:cNvPr>
          <xdr:cNvSpPr>
            <a:spLocks noChangeArrowheads="1"/>
          </xdr:cNvSpPr>
        </xdr:nvSpPr>
        <xdr:spPr bwMode="auto">
          <a:xfrm>
            <a:off x="3653" y="11718"/>
            <a:ext cx="53" cy="465"/>
          </a:xfrm>
          <a:prstGeom prst="rect">
            <a:avLst/>
          </a:prstGeom>
          <a:solidFill>
            <a:srgbClr val="808080"/>
          </a:solidFill>
          <a:ln w="9525">
            <a:solidFill>
              <a:srgbClr val="000000"/>
            </a:solidFill>
            <a:miter lim="800000"/>
            <a:headEnd/>
            <a:tailEnd/>
          </a:ln>
        </xdr:spPr>
      </xdr:sp>
      <xdr:sp macro="" textlink="">
        <xdr:nvSpPr>
          <xdr:cNvPr id="21462" name="Rectangle 303">
            <a:extLst>
              <a:ext uri="{FF2B5EF4-FFF2-40B4-BE49-F238E27FC236}">
                <a16:creationId xmlns:a16="http://schemas.microsoft.com/office/drawing/2014/main" id="{00000000-0008-0000-0300-0000D6530000}"/>
              </a:ext>
            </a:extLst>
          </xdr:cNvPr>
          <xdr:cNvSpPr>
            <a:spLocks noChangeArrowheads="1"/>
          </xdr:cNvSpPr>
        </xdr:nvSpPr>
        <xdr:spPr bwMode="auto">
          <a:xfrm rot="2768803">
            <a:off x="2648" y="11132"/>
            <a:ext cx="200" cy="1112"/>
          </a:xfrm>
          <a:prstGeom prst="rect">
            <a:avLst/>
          </a:prstGeom>
          <a:gradFill rotWithShape="1">
            <a:gsLst>
              <a:gs pos="0">
                <a:srgbClr val="00FF00"/>
              </a:gs>
              <a:gs pos="100000">
                <a:srgbClr val="008000"/>
              </a:gs>
            </a:gsLst>
            <a:lin ang="5400000" scaled="1"/>
          </a:gradFill>
          <a:ln w="9525">
            <a:solidFill>
              <a:srgbClr val="000000"/>
            </a:solidFill>
            <a:miter lim="800000"/>
            <a:headEnd/>
            <a:tailEnd/>
          </a:ln>
        </xdr:spPr>
      </xdr:sp>
      <xdr:sp macro="" textlink="">
        <xdr:nvSpPr>
          <xdr:cNvPr id="21463" name="Line 302">
            <a:extLst>
              <a:ext uri="{FF2B5EF4-FFF2-40B4-BE49-F238E27FC236}">
                <a16:creationId xmlns:a16="http://schemas.microsoft.com/office/drawing/2014/main" id="{00000000-0008-0000-0300-0000D7530000}"/>
              </a:ext>
            </a:extLst>
          </xdr:cNvPr>
          <xdr:cNvSpPr>
            <a:spLocks noChangeShapeType="1"/>
          </xdr:cNvSpPr>
        </xdr:nvSpPr>
        <xdr:spPr bwMode="auto">
          <a:xfrm>
            <a:off x="2428" y="12060"/>
            <a:ext cx="2" cy="157"/>
          </a:xfrm>
          <a:prstGeom prst="line">
            <a:avLst/>
          </a:prstGeom>
          <a:noFill/>
          <a:ln w="25400">
            <a:solidFill>
              <a:srgbClr val="008000"/>
            </a:solidFill>
            <a:round/>
            <a:headEnd/>
            <a:tailEnd/>
          </a:ln>
          <a:extLst>
            <a:ext uri="{909E8E84-426E-40DD-AFC4-6F175D3DCCD1}">
              <a14:hiddenFill xmlns:a14="http://schemas.microsoft.com/office/drawing/2010/main">
                <a:noFill/>
              </a14:hiddenFill>
            </a:ext>
          </a:extLst>
        </xdr:spPr>
      </xdr:sp>
      <xdr:grpSp>
        <xdr:nvGrpSpPr>
          <xdr:cNvPr id="21464" name="Group 298">
            <a:extLst>
              <a:ext uri="{FF2B5EF4-FFF2-40B4-BE49-F238E27FC236}">
                <a16:creationId xmlns:a16="http://schemas.microsoft.com/office/drawing/2014/main" id="{00000000-0008-0000-0300-0000D8530000}"/>
              </a:ext>
            </a:extLst>
          </xdr:cNvPr>
          <xdr:cNvGrpSpPr>
            <a:grpSpLocks/>
          </xdr:cNvGrpSpPr>
        </xdr:nvGrpSpPr>
        <xdr:grpSpPr bwMode="auto">
          <a:xfrm>
            <a:off x="2997" y="12089"/>
            <a:ext cx="243" cy="244"/>
            <a:chOff x="3570" y="6135"/>
            <a:chExt cx="330" cy="330"/>
          </a:xfrm>
        </xdr:grpSpPr>
        <xdr:sp macro="" textlink="">
          <xdr:nvSpPr>
            <xdr:cNvPr id="21541" name="Oval 301">
              <a:extLst>
                <a:ext uri="{FF2B5EF4-FFF2-40B4-BE49-F238E27FC236}">
                  <a16:creationId xmlns:a16="http://schemas.microsoft.com/office/drawing/2014/main" id="{00000000-0008-0000-0300-00002554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1542" name="Line 300">
              <a:extLst>
                <a:ext uri="{FF2B5EF4-FFF2-40B4-BE49-F238E27FC236}">
                  <a16:creationId xmlns:a16="http://schemas.microsoft.com/office/drawing/2014/main" id="{00000000-0008-0000-0300-00002654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43" name="Line 299">
              <a:extLst>
                <a:ext uri="{FF2B5EF4-FFF2-40B4-BE49-F238E27FC236}">
                  <a16:creationId xmlns:a16="http://schemas.microsoft.com/office/drawing/2014/main" id="{00000000-0008-0000-0300-00002754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21465" name="Group 294">
            <a:extLst>
              <a:ext uri="{FF2B5EF4-FFF2-40B4-BE49-F238E27FC236}">
                <a16:creationId xmlns:a16="http://schemas.microsoft.com/office/drawing/2014/main" id="{00000000-0008-0000-0300-0000D9530000}"/>
              </a:ext>
            </a:extLst>
          </xdr:cNvPr>
          <xdr:cNvGrpSpPr>
            <a:grpSpLocks/>
          </xdr:cNvGrpSpPr>
        </xdr:nvGrpSpPr>
        <xdr:grpSpPr bwMode="auto">
          <a:xfrm>
            <a:off x="4706" y="12089"/>
            <a:ext cx="243" cy="244"/>
            <a:chOff x="3570" y="6135"/>
            <a:chExt cx="330" cy="330"/>
          </a:xfrm>
        </xdr:grpSpPr>
        <xdr:sp macro="" textlink="">
          <xdr:nvSpPr>
            <xdr:cNvPr id="21538" name="Oval 297">
              <a:extLst>
                <a:ext uri="{FF2B5EF4-FFF2-40B4-BE49-F238E27FC236}">
                  <a16:creationId xmlns:a16="http://schemas.microsoft.com/office/drawing/2014/main" id="{00000000-0008-0000-0300-00002254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1539" name="Line 296">
              <a:extLst>
                <a:ext uri="{FF2B5EF4-FFF2-40B4-BE49-F238E27FC236}">
                  <a16:creationId xmlns:a16="http://schemas.microsoft.com/office/drawing/2014/main" id="{00000000-0008-0000-0300-00002354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40" name="Line 295">
              <a:extLst>
                <a:ext uri="{FF2B5EF4-FFF2-40B4-BE49-F238E27FC236}">
                  <a16:creationId xmlns:a16="http://schemas.microsoft.com/office/drawing/2014/main" id="{00000000-0008-0000-0300-00002454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466" name="Line 293">
            <a:extLst>
              <a:ext uri="{FF2B5EF4-FFF2-40B4-BE49-F238E27FC236}">
                <a16:creationId xmlns:a16="http://schemas.microsoft.com/office/drawing/2014/main" id="{00000000-0008-0000-0300-0000DA530000}"/>
              </a:ext>
            </a:extLst>
          </xdr:cNvPr>
          <xdr:cNvSpPr>
            <a:spLocks noChangeShapeType="1"/>
          </xdr:cNvSpPr>
        </xdr:nvSpPr>
        <xdr:spPr bwMode="auto">
          <a:xfrm>
            <a:off x="5847" y="10401"/>
            <a:ext cx="1057" cy="2"/>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1467" name="Line 292">
            <a:extLst>
              <a:ext uri="{FF2B5EF4-FFF2-40B4-BE49-F238E27FC236}">
                <a16:creationId xmlns:a16="http://schemas.microsoft.com/office/drawing/2014/main" id="{00000000-0008-0000-0300-0000DB530000}"/>
              </a:ext>
            </a:extLst>
          </xdr:cNvPr>
          <xdr:cNvSpPr>
            <a:spLocks noChangeShapeType="1"/>
          </xdr:cNvSpPr>
        </xdr:nvSpPr>
        <xdr:spPr bwMode="auto">
          <a:xfrm>
            <a:off x="5869" y="13054"/>
            <a:ext cx="1842" cy="1"/>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1468" name="Line 291">
            <a:extLst>
              <a:ext uri="{FF2B5EF4-FFF2-40B4-BE49-F238E27FC236}">
                <a16:creationId xmlns:a16="http://schemas.microsoft.com/office/drawing/2014/main" id="{00000000-0008-0000-0300-0000DC530000}"/>
              </a:ext>
            </a:extLst>
          </xdr:cNvPr>
          <xdr:cNvSpPr>
            <a:spLocks noChangeShapeType="1"/>
          </xdr:cNvSpPr>
        </xdr:nvSpPr>
        <xdr:spPr bwMode="auto">
          <a:xfrm flipV="1">
            <a:off x="6972" y="10401"/>
            <a:ext cx="1" cy="2648"/>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grpSp>
        <xdr:nvGrpSpPr>
          <xdr:cNvPr id="21469" name="Group 287">
            <a:extLst>
              <a:ext uri="{FF2B5EF4-FFF2-40B4-BE49-F238E27FC236}">
                <a16:creationId xmlns:a16="http://schemas.microsoft.com/office/drawing/2014/main" id="{00000000-0008-0000-0300-0000DD530000}"/>
              </a:ext>
            </a:extLst>
          </xdr:cNvPr>
          <xdr:cNvGrpSpPr>
            <a:grpSpLocks/>
          </xdr:cNvGrpSpPr>
        </xdr:nvGrpSpPr>
        <xdr:grpSpPr bwMode="auto">
          <a:xfrm>
            <a:off x="6817" y="10307"/>
            <a:ext cx="288" cy="239"/>
            <a:chOff x="3098" y="2362"/>
            <a:chExt cx="465" cy="383"/>
          </a:xfrm>
        </xdr:grpSpPr>
        <xdr:sp macro="" textlink="">
          <xdr:nvSpPr>
            <xdr:cNvPr id="21535" name="AutoShape 290">
              <a:extLst>
                <a:ext uri="{FF2B5EF4-FFF2-40B4-BE49-F238E27FC236}">
                  <a16:creationId xmlns:a16="http://schemas.microsoft.com/office/drawing/2014/main" id="{00000000-0008-0000-0300-00001F540000}"/>
                </a:ext>
              </a:extLst>
            </xdr:cNvPr>
            <xdr:cNvSpPr>
              <a:spLocks noChangeArrowheads="1"/>
            </xdr:cNvSpPr>
          </xdr:nvSpPr>
          <xdr:spPr bwMode="auto">
            <a:xfrm rot="-5400000">
              <a:off x="3300" y="2385"/>
              <a:ext cx="285" cy="240"/>
            </a:xfrm>
            <a:prstGeom prst="triangle">
              <a:avLst>
                <a:gd name="adj" fmla="val 50000"/>
              </a:avLst>
            </a:prstGeom>
            <a:solidFill>
              <a:srgbClr val="FFFFFF"/>
            </a:solidFill>
            <a:ln w="9525">
              <a:solidFill>
                <a:srgbClr val="000000"/>
              </a:solidFill>
              <a:miter lim="800000"/>
              <a:headEnd/>
              <a:tailEnd/>
            </a:ln>
          </xdr:spPr>
        </xdr:sp>
        <xdr:sp macro="" textlink="">
          <xdr:nvSpPr>
            <xdr:cNvPr id="21536" name="AutoShape 289">
              <a:extLst>
                <a:ext uri="{FF2B5EF4-FFF2-40B4-BE49-F238E27FC236}">
                  <a16:creationId xmlns:a16="http://schemas.microsoft.com/office/drawing/2014/main" id="{00000000-0008-0000-0300-000020540000}"/>
                </a:ext>
              </a:extLst>
            </xdr:cNvPr>
            <xdr:cNvSpPr>
              <a:spLocks noChangeArrowheads="1"/>
            </xdr:cNvSpPr>
          </xdr:nvSpPr>
          <xdr:spPr bwMode="auto">
            <a:xfrm rot="-5400000" flipH="1" flipV="1">
              <a:off x="3075" y="2385"/>
              <a:ext cx="285" cy="240"/>
            </a:xfrm>
            <a:prstGeom prst="triangle">
              <a:avLst>
                <a:gd name="adj" fmla="val 50000"/>
              </a:avLst>
            </a:prstGeom>
            <a:solidFill>
              <a:srgbClr val="FFFFFF"/>
            </a:solidFill>
            <a:ln w="9525">
              <a:solidFill>
                <a:srgbClr val="000000"/>
              </a:solidFill>
              <a:miter lim="800000"/>
              <a:headEnd/>
              <a:tailEnd/>
            </a:ln>
          </xdr:spPr>
        </xdr:sp>
        <xdr:sp macro="" textlink="">
          <xdr:nvSpPr>
            <xdr:cNvPr id="21537" name="AutoShape 288">
              <a:extLst>
                <a:ext uri="{FF2B5EF4-FFF2-40B4-BE49-F238E27FC236}">
                  <a16:creationId xmlns:a16="http://schemas.microsoft.com/office/drawing/2014/main" id="{00000000-0008-0000-0300-000021540000}"/>
                </a:ext>
              </a:extLst>
            </xdr:cNvPr>
            <xdr:cNvSpPr>
              <a:spLocks noChangeArrowheads="1"/>
            </xdr:cNvSpPr>
          </xdr:nvSpPr>
          <xdr:spPr bwMode="auto">
            <a:xfrm rot="10800000" flipH="1" flipV="1">
              <a:off x="3195" y="2505"/>
              <a:ext cx="285" cy="240"/>
            </a:xfrm>
            <a:prstGeom prst="triangle">
              <a:avLst>
                <a:gd name="adj" fmla="val 50000"/>
              </a:avLst>
            </a:prstGeom>
            <a:solidFill>
              <a:srgbClr val="FFFFFF"/>
            </a:solidFill>
            <a:ln w="9525">
              <a:solidFill>
                <a:srgbClr val="000000"/>
              </a:solidFill>
              <a:miter lim="800000"/>
              <a:headEnd/>
              <a:tailEnd/>
            </a:ln>
          </xdr:spPr>
        </xdr:sp>
      </xdr:grpSp>
      <xdr:sp macro="" textlink="">
        <xdr:nvSpPr>
          <xdr:cNvPr id="21470" name="Line 286">
            <a:extLst>
              <a:ext uri="{FF2B5EF4-FFF2-40B4-BE49-F238E27FC236}">
                <a16:creationId xmlns:a16="http://schemas.microsoft.com/office/drawing/2014/main" id="{00000000-0008-0000-0300-0000DE530000}"/>
              </a:ext>
            </a:extLst>
          </xdr:cNvPr>
          <xdr:cNvSpPr>
            <a:spLocks noChangeShapeType="1"/>
          </xdr:cNvSpPr>
        </xdr:nvSpPr>
        <xdr:spPr bwMode="auto">
          <a:xfrm flipH="1" flipV="1">
            <a:off x="5057" y="10025"/>
            <a:ext cx="6" cy="854"/>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71" name="Line 285">
            <a:extLst>
              <a:ext uri="{FF2B5EF4-FFF2-40B4-BE49-F238E27FC236}">
                <a16:creationId xmlns:a16="http://schemas.microsoft.com/office/drawing/2014/main" id="{00000000-0008-0000-0300-0000DF530000}"/>
              </a:ext>
            </a:extLst>
          </xdr:cNvPr>
          <xdr:cNvSpPr>
            <a:spLocks noChangeShapeType="1"/>
          </xdr:cNvSpPr>
        </xdr:nvSpPr>
        <xdr:spPr bwMode="auto">
          <a:xfrm>
            <a:off x="5063" y="10036"/>
            <a:ext cx="2548" cy="0"/>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72" name="Line 284">
            <a:extLst>
              <a:ext uri="{FF2B5EF4-FFF2-40B4-BE49-F238E27FC236}">
                <a16:creationId xmlns:a16="http://schemas.microsoft.com/office/drawing/2014/main" id="{00000000-0008-0000-0300-0000E0530000}"/>
              </a:ext>
            </a:extLst>
          </xdr:cNvPr>
          <xdr:cNvSpPr>
            <a:spLocks noChangeShapeType="1"/>
          </xdr:cNvSpPr>
        </xdr:nvSpPr>
        <xdr:spPr bwMode="auto">
          <a:xfrm>
            <a:off x="6479" y="10047"/>
            <a:ext cx="1" cy="832"/>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73" name="Line 283">
            <a:extLst>
              <a:ext uri="{FF2B5EF4-FFF2-40B4-BE49-F238E27FC236}">
                <a16:creationId xmlns:a16="http://schemas.microsoft.com/office/drawing/2014/main" id="{00000000-0008-0000-0300-0000E1530000}"/>
              </a:ext>
            </a:extLst>
          </xdr:cNvPr>
          <xdr:cNvSpPr>
            <a:spLocks noChangeShapeType="1"/>
          </xdr:cNvSpPr>
        </xdr:nvSpPr>
        <xdr:spPr bwMode="auto">
          <a:xfrm flipH="1">
            <a:off x="6474" y="10873"/>
            <a:ext cx="506" cy="1"/>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grpSp>
        <xdr:nvGrpSpPr>
          <xdr:cNvPr id="21474" name="Group 279">
            <a:extLst>
              <a:ext uri="{FF2B5EF4-FFF2-40B4-BE49-F238E27FC236}">
                <a16:creationId xmlns:a16="http://schemas.microsoft.com/office/drawing/2014/main" id="{00000000-0008-0000-0300-0000E2530000}"/>
              </a:ext>
            </a:extLst>
          </xdr:cNvPr>
          <xdr:cNvGrpSpPr>
            <a:grpSpLocks/>
          </xdr:cNvGrpSpPr>
        </xdr:nvGrpSpPr>
        <xdr:grpSpPr bwMode="auto">
          <a:xfrm>
            <a:off x="7037" y="9914"/>
            <a:ext cx="243" cy="244"/>
            <a:chOff x="3570" y="6135"/>
            <a:chExt cx="330" cy="330"/>
          </a:xfrm>
        </xdr:grpSpPr>
        <xdr:sp macro="" textlink="">
          <xdr:nvSpPr>
            <xdr:cNvPr id="21532" name="Oval 282">
              <a:extLst>
                <a:ext uri="{FF2B5EF4-FFF2-40B4-BE49-F238E27FC236}">
                  <a16:creationId xmlns:a16="http://schemas.microsoft.com/office/drawing/2014/main" id="{00000000-0008-0000-0300-00001C54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1533" name="Line 281">
              <a:extLst>
                <a:ext uri="{FF2B5EF4-FFF2-40B4-BE49-F238E27FC236}">
                  <a16:creationId xmlns:a16="http://schemas.microsoft.com/office/drawing/2014/main" id="{00000000-0008-0000-0300-00001D54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34" name="Line 280">
              <a:extLst>
                <a:ext uri="{FF2B5EF4-FFF2-40B4-BE49-F238E27FC236}">
                  <a16:creationId xmlns:a16="http://schemas.microsoft.com/office/drawing/2014/main" id="{00000000-0008-0000-0300-00001E54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475" name="Line 278">
            <a:extLst>
              <a:ext uri="{FF2B5EF4-FFF2-40B4-BE49-F238E27FC236}">
                <a16:creationId xmlns:a16="http://schemas.microsoft.com/office/drawing/2014/main" id="{00000000-0008-0000-0300-0000E3530000}"/>
              </a:ext>
            </a:extLst>
          </xdr:cNvPr>
          <xdr:cNvSpPr>
            <a:spLocks noChangeShapeType="1"/>
          </xdr:cNvSpPr>
        </xdr:nvSpPr>
        <xdr:spPr bwMode="auto">
          <a:xfrm flipV="1">
            <a:off x="7621" y="8016"/>
            <a:ext cx="3" cy="2397"/>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76" name="Line 277">
            <a:extLst>
              <a:ext uri="{FF2B5EF4-FFF2-40B4-BE49-F238E27FC236}">
                <a16:creationId xmlns:a16="http://schemas.microsoft.com/office/drawing/2014/main" id="{00000000-0008-0000-0300-0000E4530000}"/>
              </a:ext>
            </a:extLst>
          </xdr:cNvPr>
          <xdr:cNvSpPr>
            <a:spLocks noChangeShapeType="1"/>
          </xdr:cNvSpPr>
        </xdr:nvSpPr>
        <xdr:spPr bwMode="auto">
          <a:xfrm>
            <a:off x="3207" y="11379"/>
            <a:ext cx="397" cy="1"/>
          </a:xfrm>
          <a:prstGeom prst="line">
            <a:avLst/>
          </a:prstGeom>
          <a:noFill/>
          <a:ln w="25400">
            <a:solidFill>
              <a:srgbClr val="00FF00"/>
            </a:solidFill>
            <a:round/>
            <a:headEnd/>
            <a:tailEnd/>
          </a:ln>
          <a:extLst>
            <a:ext uri="{909E8E84-426E-40DD-AFC4-6F175D3DCCD1}">
              <a14:hiddenFill xmlns:a14="http://schemas.microsoft.com/office/drawing/2010/main">
                <a:noFill/>
              </a14:hiddenFill>
            </a:ext>
          </a:extLst>
        </xdr:spPr>
      </xdr:sp>
      <xdr:sp macro="" textlink="">
        <xdr:nvSpPr>
          <xdr:cNvPr id="21477" name="Line 276">
            <a:extLst>
              <a:ext uri="{FF2B5EF4-FFF2-40B4-BE49-F238E27FC236}">
                <a16:creationId xmlns:a16="http://schemas.microsoft.com/office/drawing/2014/main" id="{00000000-0008-0000-0300-0000E5530000}"/>
              </a:ext>
            </a:extLst>
          </xdr:cNvPr>
          <xdr:cNvSpPr>
            <a:spLocks noChangeShapeType="1"/>
          </xdr:cNvSpPr>
        </xdr:nvSpPr>
        <xdr:spPr bwMode="auto">
          <a:xfrm>
            <a:off x="7611" y="9015"/>
            <a:ext cx="363" cy="0"/>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78" name="AutoShape 275">
            <a:extLst>
              <a:ext uri="{FF2B5EF4-FFF2-40B4-BE49-F238E27FC236}">
                <a16:creationId xmlns:a16="http://schemas.microsoft.com/office/drawing/2014/main" id="{00000000-0008-0000-0300-0000E6530000}"/>
              </a:ext>
            </a:extLst>
          </xdr:cNvPr>
          <xdr:cNvSpPr>
            <a:spLocks noChangeArrowheads="1"/>
          </xdr:cNvSpPr>
        </xdr:nvSpPr>
        <xdr:spPr bwMode="auto">
          <a:xfrm>
            <a:off x="7920" y="9025"/>
            <a:ext cx="126" cy="110"/>
          </a:xfrm>
          <a:prstGeom prst="triangle">
            <a:avLst>
              <a:gd name="adj" fmla="val 50000"/>
            </a:avLst>
          </a:prstGeom>
          <a:solidFill>
            <a:srgbClr val="FFFFFF"/>
          </a:solidFill>
          <a:ln w="25400">
            <a:solidFill>
              <a:srgbClr val="FF6600"/>
            </a:solidFill>
            <a:miter lim="800000"/>
            <a:headEnd/>
            <a:tailEnd/>
          </a:ln>
        </xdr:spPr>
      </xdr:sp>
      <xdr:sp macro="" textlink="">
        <xdr:nvSpPr>
          <xdr:cNvPr id="21479" name="Line 274">
            <a:extLst>
              <a:ext uri="{FF2B5EF4-FFF2-40B4-BE49-F238E27FC236}">
                <a16:creationId xmlns:a16="http://schemas.microsoft.com/office/drawing/2014/main" id="{00000000-0008-0000-0300-0000E7530000}"/>
              </a:ext>
            </a:extLst>
          </xdr:cNvPr>
          <xdr:cNvSpPr>
            <a:spLocks noChangeShapeType="1"/>
          </xdr:cNvSpPr>
        </xdr:nvSpPr>
        <xdr:spPr bwMode="auto">
          <a:xfrm>
            <a:off x="7623" y="9625"/>
            <a:ext cx="351" cy="0"/>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80" name="AutoShape 273">
            <a:extLst>
              <a:ext uri="{FF2B5EF4-FFF2-40B4-BE49-F238E27FC236}">
                <a16:creationId xmlns:a16="http://schemas.microsoft.com/office/drawing/2014/main" id="{00000000-0008-0000-0300-0000E8530000}"/>
              </a:ext>
            </a:extLst>
          </xdr:cNvPr>
          <xdr:cNvSpPr>
            <a:spLocks noChangeArrowheads="1"/>
          </xdr:cNvSpPr>
        </xdr:nvSpPr>
        <xdr:spPr bwMode="auto">
          <a:xfrm>
            <a:off x="7920" y="9636"/>
            <a:ext cx="126" cy="110"/>
          </a:xfrm>
          <a:prstGeom prst="triangle">
            <a:avLst>
              <a:gd name="adj" fmla="val 50000"/>
            </a:avLst>
          </a:prstGeom>
          <a:solidFill>
            <a:srgbClr val="FFFFFF"/>
          </a:solidFill>
          <a:ln w="25400">
            <a:solidFill>
              <a:srgbClr val="FF6600"/>
            </a:solidFill>
            <a:miter lim="800000"/>
            <a:headEnd/>
            <a:tailEnd/>
          </a:ln>
        </xdr:spPr>
      </xdr:sp>
      <xdr:grpSp>
        <xdr:nvGrpSpPr>
          <xdr:cNvPr id="21481" name="Group 268">
            <a:extLst>
              <a:ext uri="{FF2B5EF4-FFF2-40B4-BE49-F238E27FC236}">
                <a16:creationId xmlns:a16="http://schemas.microsoft.com/office/drawing/2014/main" id="{00000000-0008-0000-0300-0000E9530000}"/>
              </a:ext>
            </a:extLst>
          </xdr:cNvPr>
          <xdr:cNvGrpSpPr>
            <a:grpSpLocks/>
          </xdr:cNvGrpSpPr>
        </xdr:nvGrpSpPr>
        <xdr:grpSpPr bwMode="auto">
          <a:xfrm>
            <a:off x="4987" y="10524"/>
            <a:ext cx="153" cy="263"/>
            <a:chOff x="4335" y="4875"/>
            <a:chExt cx="210" cy="355"/>
          </a:xfrm>
        </xdr:grpSpPr>
        <xdr:grpSp>
          <xdr:nvGrpSpPr>
            <xdr:cNvPr id="21528" name="Group 270">
              <a:extLst>
                <a:ext uri="{FF2B5EF4-FFF2-40B4-BE49-F238E27FC236}">
                  <a16:creationId xmlns:a16="http://schemas.microsoft.com/office/drawing/2014/main" id="{00000000-0008-0000-0300-000018540000}"/>
                </a:ext>
              </a:extLst>
            </xdr:cNvPr>
            <xdr:cNvGrpSpPr>
              <a:grpSpLocks/>
            </xdr:cNvGrpSpPr>
          </xdr:nvGrpSpPr>
          <xdr:grpSpPr bwMode="auto">
            <a:xfrm>
              <a:off x="4335" y="4875"/>
              <a:ext cx="210" cy="355"/>
              <a:chOff x="4455" y="2820"/>
              <a:chExt cx="225" cy="375"/>
            </a:xfrm>
          </xdr:grpSpPr>
          <xdr:sp macro="" textlink="">
            <xdr:nvSpPr>
              <xdr:cNvPr id="21530" name="AutoShape 272">
                <a:extLst>
                  <a:ext uri="{FF2B5EF4-FFF2-40B4-BE49-F238E27FC236}">
                    <a16:creationId xmlns:a16="http://schemas.microsoft.com/office/drawing/2014/main" id="{00000000-0008-0000-0300-00001A540000}"/>
                  </a:ext>
                </a:extLst>
              </xdr:cNvPr>
              <xdr:cNvSpPr>
                <a:spLocks noChangeArrowheads="1"/>
              </xdr:cNvSpPr>
            </xdr:nvSpPr>
            <xdr:spPr bwMode="auto">
              <a:xfrm>
                <a:off x="4455" y="3000"/>
                <a:ext cx="225" cy="195"/>
              </a:xfrm>
              <a:prstGeom prst="triangle">
                <a:avLst>
                  <a:gd name="adj" fmla="val 50000"/>
                </a:avLst>
              </a:prstGeom>
              <a:solidFill>
                <a:srgbClr val="FFFFFF"/>
              </a:solidFill>
              <a:ln w="9525">
                <a:solidFill>
                  <a:srgbClr val="000000"/>
                </a:solidFill>
                <a:miter lim="800000"/>
                <a:headEnd/>
                <a:tailEnd/>
              </a:ln>
            </xdr:spPr>
          </xdr:sp>
          <xdr:sp macro="" textlink="">
            <xdr:nvSpPr>
              <xdr:cNvPr id="21531" name="AutoShape 271">
                <a:extLst>
                  <a:ext uri="{FF2B5EF4-FFF2-40B4-BE49-F238E27FC236}">
                    <a16:creationId xmlns:a16="http://schemas.microsoft.com/office/drawing/2014/main" id="{00000000-0008-0000-0300-00001B540000}"/>
                  </a:ext>
                </a:extLst>
              </xdr:cNvPr>
              <xdr:cNvSpPr>
                <a:spLocks noChangeArrowheads="1"/>
              </xdr:cNvSpPr>
            </xdr:nvSpPr>
            <xdr:spPr bwMode="auto">
              <a:xfrm flipV="1">
                <a:off x="4455" y="2820"/>
                <a:ext cx="225" cy="195"/>
              </a:xfrm>
              <a:prstGeom prst="triangle">
                <a:avLst>
                  <a:gd name="adj" fmla="val 50000"/>
                </a:avLst>
              </a:prstGeom>
              <a:solidFill>
                <a:srgbClr val="FFFFFF"/>
              </a:solidFill>
              <a:ln w="9525">
                <a:solidFill>
                  <a:srgbClr val="000000"/>
                </a:solidFill>
                <a:miter lim="800000"/>
                <a:headEnd/>
                <a:tailEnd/>
              </a:ln>
            </xdr:spPr>
          </xdr:sp>
        </xdr:grpSp>
        <xdr:sp macro="" textlink="">
          <xdr:nvSpPr>
            <xdr:cNvPr id="21529" name="Line 269">
              <a:extLst>
                <a:ext uri="{FF2B5EF4-FFF2-40B4-BE49-F238E27FC236}">
                  <a16:creationId xmlns:a16="http://schemas.microsoft.com/office/drawing/2014/main" id="{00000000-0008-0000-0300-000019540000}"/>
                </a:ext>
              </a:extLst>
            </xdr:cNvPr>
            <xdr:cNvSpPr>
              <a:spLocks noChangeShapeType="1"/>
            </xdr:cNvSpPr>
          </xdr:nvSpPr>
          <xdr:spPr bwMode="auto">
            <a:xfrm flipH="1">
              <a:off x="4350" y="5190"/>
              <a:ext cx="18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21482" name="Group 263">
            <a:extLst>
              <a:ext uri="{FF2B5EF4-FFF2-40B4-BE49-F238E27FC236}">
                <a16:creationId xmlns:a16="http://schemas.microsoft.com/office/drawing/2014/main" id="{00000000-0008-0000-0300-0000EA530000}"/>
              </a:ext>
            </a:extLst>
          </xdr:cNvPr>
          <xdr:cNvGrpSpPr>
            <a:grpSpLocks/>
          </xdr:cNvGrpSpPr>
        </xdr:nvGrpSpPr>
        <xdr:grpSpPr bwMode="auto">
          <a:xfrm>
            <a:off x="6401" y="10524"/>
            <a:ext cx="155" cy="263"/>
            <a:chOff x="4335" y="4875"/>
            <a:chExt cx="210" cy="355"/>
          </a:xfrm>
        </xdr:grpSpPr>
        <xdr:grpSp>
          <xdr:nvGrpSpPr>
            <xdr:cNvPr id="21524" name="Group 265">
              <a:extLst>
                <a:ext uri="{FF2B5EF4-FFF2-40B4-BE49-F238E27FC236}">
                  <a16:creationId xmlns:a16="http://schemas.microsoft.com/office/drawing/2014/main" id="{00000000-0008-0000-0300-000014540000}"/>
                </a:ext>
              </a:extLst>
            </xdr:cNvPr>
            <xdr:cNvGrpSpPr>
              <a:grpSpLocks/>
            </xdr:cNvGrpSpPr>
          </xdr:nvGrpSpPr>
          <xdr:grpSpPr bwMode="auto">
            <a:xfrm>
              <a:off x="4335" y="4875"/>
              <a:ext cx="210" cy="355"/>
              <a:chOff x="4455" y="2820"/>
              <a:chExt cx="225" cy="375"/>
            </a:xfrm>
          </xdr:grpSpPr>
          <xdr:sp macro="" textlink="">
            <xdr:nvSpPr>
              <xdr:cNvPr id="21526" name="AutoShape 267">
                <a:extLst>
                  <a:ext uri="{FF2B5EF4-FFF2-40B4-BE49-F238E27FC236}">
                    <a16:creationId xmlns:a16="http://schemas.microsoft.com/office/drawing/2014/main" id="{00000000-0008-0000-0300-000016540000}"/>
                  </a:ext>
                </a:extLst>
              </xdr:cNvPr>
              <xdr:cNvSpPr>
                <a:spLocks noChangeArrowheads="1"/>
              </xdr:cNvSpPr>
            </xdr:nvSpPr>
            <xdr:spPr bwMode="auto">
              <a:xfrm>
                <a:off x="4455" y="3000"/>
                <a:ext cx="225" cy="195"/>
              </a:xfrm>
              <a:prstGeom prst="triangle">
                <a:avLst>
                  <a:gd name="adj" fmla="val 50000"/>
                </a:avLst>
              </a:prstGeom>
              <a:solidFill>
                <a:srgbClr val="FFFFFF"/>
              </a:solidFill>
              <a:ln w="9525">
                <a:solidFill>
                  <a:srgbClr val="000000"/>
                </a:solidFill>
                <a:miter lim="800000"/>
                <a:headEnd/>
                <a:tailEnd/>
              </a:ln>
            </xdr:spPr>
          </xdr:sp>
          <xdr:sp macro="" textlink="">
            <xdr:nvSpPr>
              <xdr:cNvPr id="21527" name="AutoShape 266">
                <a:extLst>
                  <a:ext uri="{FF2B5EF4-FFF2-40B4-BE49-F238E27FC236}">
                    <a16:creationId xmlns:a16="http://schemas.microsoft.com/office/drawing/2014/main" id="{00000000-0008-0000-0300-000017540000}"/>
                  </a:ext>
                </a:extLst>
              </xdr:cNvPr>
              <xdr:cNvSpPr>
                <a:spLocks noChangeArrowheads="1"/>
              </xdr:cNvSpPr>
            </xdr:nvSpPr>
            <xdr:spPr bwMode="auto">
              <a:xfrm flipV="1">
                <a:off x="4455" y="2820"/>
                <a:ext cx="225" cy="195"/>
              </a:xfrm>
              <a:prstGeom prst="triangle">
                <a:avLst>
                  <a:gd name="adj" fmla="val 50000"/>
                </a:avLst>
              </a:prstGeom>
              <a:solidFill>
                <a:srgbClr val="FFFFFF"/>
              </a:solidFill>
              <a:ln w="9525">
                <a:solidFill>
                  <a:srgbClr val="000000"/>
                </a:solidFill>
                <a:miter lim="800000"/>
                <a:headEnd/>
                <a:tailEnd/>
              </a:ln>
            </xdr:spPr>
          </xdr:sp>
        </xdr:grpSp>
        <xdr:sp macro="" textlink="">
          <xdr:nvSpPr>
            <xdr:cNvPr id="21525" name="Line 264">
              <a:extLst>
                <a:ext uri="{FF2B5EF4-FFF2-40B4-BE49-F238E27FC236}">
                  <a16:creationId xmlns:a16="http://schemas.microsoft.com/office/drawing/2014/main" id="{00000000-0008-0000-0300-000015540000}"/>
                </a:ext>
              </a:extLst>
            </xdr:cNvPr>
            <xdr:cNvSpPr>
              <a:spLocks noChangeShapeType="1"/>
            </xdr:cNvSpPr>
          </xdr:nvSpPr>
          <xdr:spPr bwMode="auto">
            <a:xfrm flipH="1">
              <a:off x="4350" y="5190"/>
              <a:ext cx="18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483" name="Line 262">
            <a:extLst>
              <a:ext uri="{FF2B5EF4-FFF2-40B4-BE49-F238E27FC236}">
                <a16:creationId xmlns:a16="http://schemas.microsoft.com/office/drawing/2014/main" id="{00000000-0008-0000-0300-0000EB530000}"/>
              </a:ext>
            </a:extLst>
          </xdr:cNvPr>
          <xdr:cNvSpPr>
            <a:spLocks noChangeShapeType="1"/>
          </xdr:cNvSpPr>
        </xdr:nvSpPr>
        <xdr:spPr bwMode="auto">
          <a:xfrm>
            <a:off x="5318" y="11478"/>
            <a:ext cx="905" cy="0"/>
          </a:xfrm>
          <a:prstGeom prst="line">
            <a:avLst/>
          </a:prstGeom>
          <a:noFill/>
          <a:ln w="19050">
            <a:solidFill>
              <a:srgbClr val="FFFFFF"/>
            </a:solidFill>
            <a:prstDash val="dash"/>
            <a:round/>
            <a:headEnd/>
            <a:tailEnd/>
          </a:ln>
          <a:extLst>
            <a:ext uri="{909E8E84-426E-40DD-AFC4-6F175D3DCCD1}">
              <a14:hiddenFill xmlns:a14="http://schemas.microsoft.com/office/drawing/2010/main">
                <a:noFill/>
              </a14:hiddenFill>
            </a:ext>
          </a:extLst>
        </xdr:spPr>
      </xdr:sp>
      <xdr:sp macro="" textlink="">
        <xdr:nvSpPr>
          <xdr:cNvPr id="21484" name="AutoShape 261">
            <a:extLst>
              <a:ext uri="{FF2B5EF4-FFF2-40B4-BE49-F238E27FC236}">
                <a16:creationId xmlns:a16="http://schemas.microsoft.com/office/drawing/2014/main" id="{00000000-0008-0000-0300-0000EC530000}"/>
              </a:ext>
            </a:extLst>
          </xdr:cNvPr>
          <xdr:cNvSpPr>
            <a:spLocks noChangeArrowheads="1"/>
          </xdr:cNvSpPr>
        </xdr:nvSpPr>
        <xdr:spPr bwMode="auto">
          <a:xfrm>
            <a:off x="5615" y="11390"/>
            <a:ext cx="265" cy="211"/>
          </a:xfrm>
          <a:prstGeom prst="upArrow">
            <a:avLst>
              <a:gd name="adj1" fmla="val 50000"/>
              <a:gd name="adj2" fmla="val 25000"/>
            </a:avLst>
          </a:prstGeom>
          <a:solidFill>
            <a:srgbClr val="00FF00"/>
          </a:solidFill>
          <a:ln w="9525">
            <a:solidFill>
              <a:srgbClr val="000000"/>
            </a:solidFill>
            <a:miter lim="800000"/>
            <a:headEnd/>
            <a:tailEnd/>
          </a:ln>
        </xdr:spPr>
      </xdr:sp>
      <xdr:sp macro="" textlink="">
        <xdr:nvSpPr>
          <xdr:cNvPr id="21485" name="Rectangle 260">
            <a:extLst>
              <a:ext uri="{FF2B5EF4-FFF2-40B4-BE49-F238E27FC236}">
                <a16:creationId xmlns:a16="http://schemas.microsoft.com/office/drawing/2014/main" id="{00000000-0008-0000-0300-0000ED530000}"/>
              </a:ext>
            </a:extLst>
          </xdr:cNvPr>
          <xdr:cNvSpPr>
            <a:spLocks noChangeArrowheads="1"/>
          </xdr:cNvSpPr>
        </xdr:nvSpPr>
        <xdr:spPr bwMode="auto">
          <a:xfrm>
            <a:off x="7820" y="8237"/>
            <a:ext cx="938" cy="566"/>
          </a:xfrm>
          <a:prstGeom prst="rect">
            <a:avLst/>
          </a:prstGeom>
          <a:solidFill>
            <a:srgbClr val="FFFFFF"/>
          </a:solidFill>
          <a:ln w="9525">
            <a:solidFill>
              <a:srgbClr val="000000"/>
            </a:solidFill>
            <a:miter lim="800000"/>
            <a:headEnd/>
            <a:tailEnd/>
          </a:ln>
        </xdr:spPr>
      </xdr:sp>
      <xdr:sp macro="" textlink="">
        <xdr:nvSpPr>
          <xdr:cNvPr id="21486" name="Line 259">
            <a:extLst>
              <a:ext uri="{FF2B5EF4-FFF2-40B4-BE49-F238E27FC236}">
                <a16:creationId xmlns:a16="http://schemas.microsoft.com/office/drawing/2014/main" id="{00000000-0008-0000-0300-0000EE530000}"/>
              </a:ext>
            </a:extLst>
          </xdr:cNvPr>
          <xdr:cNvSpPr>
            <a:spLocks noChangeShapeType="1"/>
          </xdr:cNvSpPr>
        </xdr:nvSpPr>
        <xdr:spPr bwMode="auto">
          <a:xfrm>
            <a:off x="7634" y="8359"/>
            <a:ext cx="340" cy="0"/>
          </a:xfrm>
          <a:prstGeom prst="line">
            <a:avLst/>
          </a:prstGeom>
          <a:noFill/>
          <a:ln w="25400">
            <a:solidFill>
              <a:srgbClr val="FF6600"/>
            </a:solidFill>
            <a:round/>
            <a:headEnd/>
            <a:tailEnd/>
          </a:ln>
          <a:extLst>
            <a:ext uri="{909E8E84-426E-40DD-AFC4-6F175D3DCCD1}">
              <a14:hiddenFill xmlns:a14="http://schemas.microsoft.com/office/drawing/2010/main">
                <a:noFill/>
              </a14:hiddenFill>
            </a:ext>
          </a:extLst>
        </xdr:spPr>
      </xdr:sp>
      <xdr:sp macro="" textlink="">
        <xdr:nvSpPr>
          <xdr:cNvPr id="21487" name="AutoShape 258">
            <a:extLst>
              <a:ext uri="{FF2B5EF4-FFF2-40B4-BE49-F238E27FC236}">
                <a16:creationId xmlns:a16="http://schemas.microsoft.com/office/drawing/2014/main" id="{00000000-0008-0000-0300-0000EF530000}"/>
              </a:ext>
            </a:extLst>
          </xdr:cNvPr>
          <xdr:cNvSpPr>
            <a:spLocks noChangeArrowheads="1"/>
          </xdr:cNvSpPr>
        </xdr:nvSpPr>
        <xdr:spPr bwMode="auto">
          <a:xfrm>
            <a:off x="7920" y="8371"/>
            <a:ext cx="126" cy="111"/>
          </a:xfrm>
          <a:prstGeom prst="triangle">
            <a:avLst>
              <a:gd name="adj" fmla="val 50000"/>
            </a:avLst>
          </a:prstGeom>
          <a:solidFill>
            <a:srgbClr val="FFFFFF"/>
          </a:solidFill>
          <a:ln w="25400">
            <a:solidFill>
              <a:srgbClr val="FF6600"/>
            </a:solidFill>
            <a:miter lim="800000"/>
            <a:headEnd/>
            <a:tailEnd/>
          </a:ln>
        </xdr:spPr>
      </xdr:sp>
      <xdr:sp macro="" textlink="">
        <xdr:nvSpPr>
          <xdr:cNvPr id="21488" name="Line 257">
            <a:extLst>
              <a:ext uri="{FF2B5EF4-FFF2-40B4-BE49-F238E27FC236}">
                <a16:creationId xmlns:a16="http://schemas.microsoft.com/office/drawing/2014/main" id="{00000000-0008-0000-0300-0000F0530000}"/>
              </a:ext>
            </a:extLst>
          </xdr:cNvPr>
          <xdr:cNvSpPr>
            <a:spLocks noChangeShapeType="1"/>
          </xdr:cNvSpPr>
        </xdr:nvSpPr>
        <xdr:spPr bwMode="auto">
          <a:xfrm flipV="1">
            <a:off x="7694" y="8149"/>
            <a:ext cx="1" cy="4935"/>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1489" name="Line 256">
            <a:extLst>
              <a:ext uri="{FF2B5EF4-FFF2-40B4-BE49-F238E27FC236}">
                <a16:creationId xmlns:a16="http://schemas.microsoft.com/office/drawing/2014/main" id="{00000000-0008-0000-0300-0000F1530000}"/>
              </a:ext>
            </a:extLst>
          </xdr:cNvPr>
          <xdr:cNvSpPr>
            <a:spLocks noChangeShapeType="1"/>
          </xdr:cNvSpPr>
        </xdr:nvSpPr>
        <xdr:spPr bwMode="auto">
          <a:xfrm>
            <a:off x="7694" y="8669"/>
            <a:ext cx="276" cy="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1490" name="Line 255">
            <a:extLst>
              <a:ext uri="{FF2B5EF4-FFF2-40B4-BE49-F238E27FC236}">
                <a16:creationId xmlns:a16="http://schemas.microsoft.com/office/drawing/2014/main" id="{00000000-0008-0000-0300-0000F2530000}"/>
              </a:ext>
            </a:extLst>
          </xdr:cNvPr>
          <xdr:cNvSpPr>
            <a:spLocks noChangeShapeType="1"/>
          </xdr:cNvSpPr>
        </xdr:nvSpPr>
        <xdr:spPr bwMode="auto">
          <a:xfrm>
            <a:off x="7694" y="9324"/>
            <a:ext cx="276" cy="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1491" name="Line 254">
            <a:extLst>
              <a:ext uri="{FF2B5EF4-FFF2-40B4-BE49-F238E27FC236}">
                <a16:creationId xmlns:a16="http://schemas.microsoft.com/office/drawing/2014/main" id="{00000000-0008-0000-0300-0000F3530000}"/>
              </a:ext>
            </a:extLst>
          </xdr:cNvPr>
          <xdr:cNvSpPr>
            <a:spLocks noChangeShapeType="1"/>
          </xdr:cNvSpPr>
        </xdr:nvSpPr>
        <xdr:spPr bwMode="auto">
          <a:xfrm>
            <a:off x="7694" y="9958"/>
            <a:ext cx="276" cy="1"/>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9" name="AutoShape 253">
            <a:extLst>
              <a:ext uri="{FF2B5EF4-FFF2-40B4-BE49-F238E27FC236}">
                <a16:creationId xmlns:a16="http://schemas.microsoft.com/office/drawing/2014/main" id="{00000000-0008-0000-0300-00003B000000}"/>
              </a:ext>
            </a:extLst>
          </xdr:cNvPr>
          <xdr:cNvSpPr>
            <a:spLocks noChangeArrowheads="1"/>
          </xdr:cNvSpPr>
        </xdr:nvSpPr>
        <xdr:spPr bwMode="auto">
          <a:xfrm>
            <a:off x="6231" y="11373"/>
            <a:ext cx="1570" cy="247"/>
          </a:xfrm>
          <a:prstGeom prst="leftArrowCallout">
            <a:avLst>
              <a:gd name="adj1" fmla="val 25213"/>
              <a:gd name="adj2" fmla="val 25000"/>
              <a:gd name="adj3" fmla="val 54389"/>
              <a:gd name="adj4" fmla="val 83333"/>
            </a:avLst>
          </a:prstGeom>
          <a:solidFill>
            <a:srgbClr val="CCFFCC"/>
          </a:solidFill>
          <a:ln w="9525">
            <a:solidFill>
              <a:srgbClr val="000000"/>
            </a:solidFill>
            <a:miter lim="800000"/>
            <a:headEnd/>
            <a:tailEnd/>
          </a:ln>
        </xdr:spPr>
        <xdr:txBody>
          <a:bodyPr vertOverflow="clip" wrap="square" lIns="91440" tIns="45720" rIns="91440" bIns="45720" anchor="t" upright="1"/>
          <a:lstStyle/>
          <a:p>
            <a:pPr algn="l" rtl="0">
              <a:defRPr sz="1000"/>
            </a:pPr>
            <a:r>
              <a:rPr lang="fr-FR" sz="500" b="0" i="0" u="none" strike="noStrike" baseline="0">
                <a:solidFill>
                  <a:srgbClr val="000000"/>
                </a:solidFill>
                <a:latin typeface="Arial"/>
                <a:cs typeface="Arial"/>
              </a:rPr>
              <a:t>Energie Solaire Utile</a:t>
            </a:r>
          </a:p>
        </xdr:txBody>
      </xdr:sp>
      <xdr:sp macro="" textlink="">
        <xdr:nvSpPr>
          <xdr:cNvPr id="60" name="Text Box 252">
            <a:extLst>
              <a:ext uri="{FF2B5EF4-FFF2-40B4-BE49-F238E27FC236}">
                <a16:creationId xmlns:a16="http://schemas.microsoft.com/office/drawing/2014/main" id="{00000000-0008-0000-0300-00003C000000}"/>
              </a:ext>
            </a:extLst>
          </xdr:cNvPr>
          <xdr:cNvSpPr txBox="1">
            <a:spLocks noChangeArrowheads="1"/>
          </xdr:cNvSpPr>
        </xdr:nvSpPr>
        <xdr:spPr bwMode="auto">
          <a:xfrm>
            <a:off x="7905" y="7978"/>
            <a:ext cx="1039" cy="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600" b="0" i="0" u="none" strike="noStrike" baseline="0">
                <a:solidFill>
                  <a:srgbClr val="000000"/>
                </a:solidFill>
                <a:latin typeface="Arial"/>
                <a:cs typeface="Arial"/>
              </a:rPr>
              <a:t>Logements</a:t>
            </a:r>
          </a:p>
        </xdr:txBody>
      </xdr:sp>
      <xdr:grpSp>
        <xdr:nvGrpSpPr>
          <xdr:cNvPr id="21494" name="Group 244">
            <a:extLst>
              <a:ext uri="{FF2B5EF4-FFF2-40B4-BE49-F238E27FC236}">
                <a16:creationId xmlns:a16="http://schemas.microsoft.com/office/drawing/2014/main" id="{00000000-0008-0000-0300-0000F6530000}"/>
              </a:ext>
            </a:extLst>
          </xdr:cNvPr>
          <xdr:cNvGrpSpPr>
            <a:grpSpLocks/>
          </xdr:cNvGrpSpPr>
        </xdr:nvGrpSpPr>
        <xdr:grpSpPr bwMode="auto">
          <a:xfrm rot="10800000" flipV="1">
            <a:off x="5133" y="10974"/>
            <a:ext cx="984" cy="394"/>
            <a:chOff x="3303" y="9129"/>
            <a:chExt cx="984" cy="394"/>
          </a:xfrm>
        </xdr:grpSpPr>
        <xdr:sp macro="" textlink="">
          <xdr:nvSpPr>
            <xdr:cNvPr id="21517" name="Line 251">
              <a:extLst>
                <a:ext uri="{FF2B5EF4-FFF2-40B4-BE49-F238E27FC236}">
                  <a16:creationId xmlns:a16="http://schemas.microsoft.com/office/drawing/2014/main" id="{00000000-0008-0000-0300-00000D540000}"/>
                </a:ext>
              </a:extLst>
            </xdr:cNvPr>
            <xdr:cNvSpPr>
              <a:spLocks noChangeShapeType="1"/>
            </xdr:cNvSpPr>
          </xdr:nvSpPr>
          <xdr:spPr bwMode="auto">
            <a:xfrm>
              <a:off x="3303" y="9197"/>
              <a:ext cx="693" cy="137"/>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1518" name="Line 250">
              <a:extLst>
                <a:ext uri="{FF2B5EF4-FFF2-40B4-BE49-F238E27FC236}">
                  <a16:creationId xmlns:a16="http://schemas.microsoft.com/office/drawing/2014/main" id="{00000000-0008-0000-0300-00000E540000}"/>
                </a:ext>
              </a:extLst>
            </xdr:cNvPr>
            <xdr:cNvSpPr>
              <a:spLocks noChangeShapeType="1"/>
            </xdr:cNvSpPr>
          </xdr:nvSpPr>
          <xdr:spPr bwMode="auto">
            <a:xfrm>
              <a:off x="3303" y="9334"/>
              <a:ext cx="693" cy="140"/>
            </a:xfrm>
            <a:prstGeom prst="line">
              <a:avLst/>
            </a:prstGeom>
            <a:noFill/>
            <a:ln w="25400">
              <a:solidFill>
                <a:srgbClr val="969696"/>
              </a:solidFill>
              <a:round/>
              <a:headEnd/>
              <a:tailEnd/>
            </a:ln>
            <a:extLst>
              <a:ext uri="{909E8E84-426E-40DD-AFC4-6F175D3DCCD1}">
                <a14:hiddenFill xmlns:a14="http://schemas.microsoft.com/office/drawing/2010/main">
                  <a:noFill/>
                </a14:hiddenFill>
              </a:ext>
            </a:extLst>
          </xdr:spPr>
        </xdr:sp>
        <xdr:sp macro="" textlink="">
          <xdr:nvSpPr>
            <xdr:cNvPr id="21519" name="Line 249">
              <a:extLst>
                <a:ext uri="{FF2B5EF4-FFF2-40B4-BE49-F238E27FC236}">
                  <a16:creationId xmlns:a16="http://schemas.microsoft.com/office/drawing/2014/main" id="{00000000-0008-0000-0300-00000F540000}"/>
                </a:ext>
              </a:extLst>
            </xdr:cNvPr>
            <xdr:cNvSpPr>
              <a:spLocks noChangeShapeType="1"/>
            </xdr:cNvSpPr>
          </xdr:nvSpPr>
          <xdr:spPr bwMode="auto">
            <a:xfrm flipH="1">
              <a:off x="3303" y="9334"/>
              <a:ext cx="693" cy="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20" name="Line 248">
              <a:extLst>
                <a:ext uri="{FF2B5EF4-FFF2-40B4-BE49-F238E27FC236}">
                  <a16:creationId xmlns:a16="http://schemas.microsoft.com/office/drawing/2014/main" id="{00000000-0008-0000-0300-000010540000}"/>
                </a:ext>
              </a:extLst>
            </xdr:cNvPr>
            <xdr:cNvSpPr>
              <a:spLocks noChangeShapeType="1"/>
            </xdr:cNvSpPr>
          </xdr:nvSpPr>
          <xdr:spPr bwMode="auto">
            <a:xfrm flipH="1">
              <a:off x="3996" y="9474"/>
              <a:ext cx="2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21" name="Rectangle 247">
              <a:extLst>
                <a:ext uri="{FF2B5EF4-FFF2-40B4-BE49-F238E27FC236}">
                  <a16:creationId xmlns:a16="http://schemas.microsoft.com/office/drawing/2014/main" id="{00000000-0008-0000-0300-000011540000}"/>
                </a:ext>
              </a:extLst>
            </xdr:cNvPr>
            <xdr:cNvSpPr>
              <a:spLocks noChangeArrowheads="1"/>
            </xdr:cNvSpPr>
          </xdr:nvSpPr>
          <xdr:spPr bwMode="auto">
            <a:xfrm flipH="1">
              <a:off x="4193" y="9375"/>
              <a:ext cx="94" cy="148"/>
            </a:xfrm>
            <a:prstGeom prst="rect">
              <a:avLst/>
            </a:prstGeom>
            <a:solidFill>
              <a:srgbClr val="FFFFFF"/>
            </a:solidFill>
            <a:ln w="9525">
              <a:solidFill>
                <a:srgbClr val="000000"/>
              </a:solidFill>
              <a:miter lim="800000"/>
              <a:headEnd/>
              <a:tailEnd/>
            </a:ln>
          </xdr:spPr>
        </xdr:sp>
        <xdr:sp macro="" textlink="">
          <xdr:nvSpPr>
            <xdr:cNvPr id="21522" name="Line 246">
              <a:extLst>
                <a:ext uri="{FF2B5EF4-FFF2-40B4-BE49-F238E27FC236}">
                  <a16:creationId xmlns:a16="http://schemas.microsoft.com/office/drawing/2014/main" id="{00000000-0008-0000-0300-000012540000}"/>
                </a:ext>
              </a:extLst>
            </xdr:cNvPr>
            <xdr:cNvSpPr>
              <a:spLocks noChangeShapeType="1"/>
            </xdr:cNvSpPr>
          </xdr:nvSpPr>
          <xdr:spPr bwMode="auto">
            <a:xfrm flipH="1">
              <a:off x="3303" y="9205"/>
              <a:ext cx="912"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23" name="Rectangle 245">
              <a:extLst>
                <a:ext uri="{FF2B5EF4-FFF2-40B4-BE49-F238E27FC236}">
                  <a16:creationId xmlns:a16="http://schemas.microsoft.com/office/drawing/2014/main" id="{00000000-0008-0000-0300-000013540000}"/>
                </a:ext>
              </a:extLst>
            </xdr:cNvPr>
            <xdr:cNvSpPr>
              <a:spLocks noChangeArrowheads="1"/>
            </xdr:cNvSpPr>
          </xdr:nvSpPr>
          <xdr:spPr bwMode="auto">
            <a:xfrm flipH="1">
              <a:off x="4193" y="9129"/>
              <a:ext cx="94" cy="149"/>
            </a:xfrm>
            <a:prstGeom prst="rect">
              <a:avLst/>
            </a:prstGeom>
            <a:solidFill>
              <a:srgbClr val="FFFFFF"/>
            </a:solidFill>
            <a:ln w="9525">
              <a:solidFill>
                <a:srgbClr val="000000"/>
              </a:solidFill>
              <a:miter lim="800000"/>
              <a:headEnd/>
              <a:tailEnd/>
            </a:ln>
          </xdr:spPr>
        </xdr:sp>
      </xdr:grpSp>
      <xdr:grpSp>
        <xdr:nvGrpSpPr>
          <xdr:cNvPr id="21495" name="Group 240">
            <a:extLst>
              <a:ext uri="{FF2B5EF4-FFF2-40B4-BE49-F238E27FC236}">
                <a16:creationId xmlns:a16="http://schemas.microsoft.com/office/drawing/2014/main" id="{00000000-0008-0000-0300-0000F7530000}"/>
              </a:ext>
            </a:extLst>
          </xdr:cNvPr>
          <xdr:cNvGrpSpPr>
            <a:grpSpLocks/>
          </xdr:cNvGrpSpPr>
        </xdr:nvGrpSpPr>
        <xdr:grpSpPr bwMode="auto">
          <a:xfrm>
            <a:off x="4451" y="11189"/>
            <a:ext cx="243" cy="244"/>
            <a:chOff x="3570" y="6135"/>
            <a:chExt cx="330" cy="330"/>
          </a:xfrm>
        </xdr:grpSpPr>
        <xdr:sp macro="" textlink="">
          <xdr:nvSpPr>
            <xdr:cNvPr id="21514" name="Oval 243">
              <a:extLst>
                <a:ext uri="{FF2B5EF4-FFF2-40B4-BE49-F238E27FC236}">
                  <a16:creationId xmlns:a16="http://schemas.microsoft.com/office/drawing/2014/main" id="{00000000-0008-0000-0300-00000A540000}"/>
                </a:ext>
              </a:extLst>
            </xdr:cNvPr>
            <xdr:cNvSpPr>
              <a:spLocks noChangeArrowheads="1"/>
            </xdr:cNvSpPr>
          </xdr:nvSpPr>
          <xdr:spPr bwMode="auto">
            <a:xfrm>
              <a:off x="3570" y="6135"/>
              <a:ext cx="330" cy="330"/>
            </a:xfrm>
            <a:prstGeom prst="ellipse">
              <a:avLst/>
            </a:prstGeom>
            <a:solidFill>
              <a:srgbClr val="FFFFFF"/>
            </a:solidFill>
            <a:ln w="9525">
              <a:solidFill>
                <a:srgbClr val="000000"/>
              </a:solidFill>
              <a:round/>
              <a:headEnd/>
              <a:tailEnd/>
            </a:ln>
          </xdr:spPr>
        </xdr:sp>
        <xdr:sp macro="" textlink="">
          <xdr:nvSpPr>
            <xdr:cNvPr id="21515" name="Line 242">
              <a:extLst>
                <a:ext uri="{FF2B5EF4-FFF2-40B4-BE49-F238E27FC236}">
                  <a16:creationId xmlns:a16="http://schemas.microsoft.com/office/drawing/2014/main" id="{00000000-0008-0000-0300-00000B540000}"/>
                </a:ext>
              </a:extLst>
            </xdr:cNvPr>
            <xdr:cNvSpPr>
              <a:spLocks noChangeShapeType="1"/>
            </xdr:cNvSpPr>
          </xdr:nvSpPr>
          <xdr:spPr bwMode="auto">
            <a:xfrm>
              <a:off x="3570" y="6315"/>
              <a:ext cx="225"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516" name="Line 241">
              <a:extLst>
                <a:ext uri="{FF2B5EF4-FFF2-40B4-BE49-F238E27FC236}">
                  <a16:creationId xmlns:a16="http://schemas.microsoft.com/office/drawing/2014/main" id="{00000000-0008-0000-0300-00000C540000}"/>
                </a:ext>
              </a:extLst>
            </xdr:cNvPr>
            <xdr:cNvSpPr>
              <a:spLocks noChangeShapeType="1"/>
            </xdr:cNvSpPr>
          </xdr:nvSpPr>
          <xdr:spPr bwMode="auto">
            <a:xfrm flipV="1">
              <a:off x="3570" y="6150"/>
              <a:ext cx="225" cy="1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496" name="Rectangle 239">
            <a:extLst>
              <a:ext uri="{FF2B5EF4-FFF2-40B4-BE49-F238E27FC236}">
                <a16:creationId xmlns:a16="http://schemas.microsoft.com/office/drawing/2014/main" id="{00000000-0008-0000-0300-0000F8530000}"/>
              </a:ext>
            </a:extLst>
          </xdr:cNvPr>
          <xdr:cNvSpPr>
            <a:spLocks noChangeArrowheads="1"/>
          </xdr:cNvSpPr>
        </xdr:nvSpPr>
        <xdr:spPr bwMode="auto">
          <a:xfrm>
            <a:off x="6628" y="9959"/>
            <a:ext cx="240" cy="135"/>
          </a:xfrm>
          <a:prstGeom prst="rect">
            <a:avLst/>
          </a:prstGeom>
          <a:solidFill>
            <a:srgbClr val="000000"/>
          </a:solidFill>
          <a:ln w="9525">
            <a:solidFill>
              <a:srgbClr val="000000"/>
            </a:solidFill>
            <a:miter lim="800000"/>
            <a:headEnd/>
            <a:tailEnd/>
          </a:ln>
        </xdr:spPr>
      </xdr:sp>
      <xdr:sp macro="" textlink="">
        <xdr:nvSpPr>
          <xdr:cNvPr id="64" name="Text Box 238">
            <a:extLst>
              <a:ext uri="{FF2B5EF4-FFF2-40B4-BE49-F238E27FC236}">
                <a16:creationId xmlns:a16="http://schemas.microsoft.com/office/drawing/2014/main" id="{00000000-0008-0000-0300-000040000000}"/>
              </a:ext>
            </a:extLst>
          </xdr:cNvPr>
          <xdr:cNvSpPr txBox="1">
            <a:spLocks noChangeArrowheads="1"/>
          </xdr:cNvSpPr>
        </xdr:nvSpPr>
        <xdr:spPr bwMode="auto">
          <a:xfrm>
            <a:off x="6335" y="9564"/>
            <a:ext cx="796" cy="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V</a:t>
            </a:r>
            <a:r>
              <a:rPr lang="fr-FR" sz="1000" b="1" i="0" u="none" strike="noStrike" baseline="-25000">
                <a:solidFill>
                  <a:srgbClr val="000000"/>
                </a:solidFill>
                <a:latin typeface="Times New Roman"/>
                <a:cs typeface="Times New Roman"/>
              </a:rPr>
              <a:t>bcl</a:t>
            </a:r>
          </a:p>
        </xdr:txBody>
      </xdr:sp>
      <xdr:sp macro="" textlink="">
        <xdr:nvSpPr>
          <xdr:cNvPr id="21498" name="Line 237">
            <a:extLst>
              <a:ext uri="{FF2B5EF4-FFF2-40B4-BE49-F238E27FC236}">
                <a16:creationId xmlns:a16="http://schemas.microsoft.com/office/drawing/2014/main" id="{00000000-0008-0000-0300-0000FA530000}"/>
              </a:ext>
            </a:extLst>
          </xdr:cNvPr>
          <xdr:cNvSpPr>
            <a:spLocks noChangeShapeType="1"/>
          </xdr:cNvSpPr>
        </xdr:nvSpPr>
        <xdr:spPr bwMode="auto">
          <a:xfrm flipH="1" flipV="1">
            <a:off x="5878" y="10267"/>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21499" name="Line 236">
            <a:extLst>
              <a:ext uri="{FF2B5EF4-FFF2-40B4-BE49-F238E27FC236}">
                <a16:creationId xmlns:a16="http://schemas.microsoft.com/office/drawing/2014/main" id="{00000000-0008-0000-0300-0000FB530000}"/>
              </a:ext>
            </a:extLst>
          </xdr:cNvPr>
          <xdr:cNvSpPr>
            <a:spLocks noChangeShapeType="1"/>
          </xdr:cNvSpPr>
        </xdr:nvSpPr>
        <xdr:spPr bwMode="auto">
          <a:xfrm flipH="1" flipV="1">
            <a:off x="5878" y="9877"/>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21500" name="Line 235">
            <a:extLst>
              <a:ext uri="{FF2B5EF4-FFF2-40B4-BE49-F238E27FC236}">
                <a16:creationId xmlns:a16="http://schemas.microsoft.com/office/drawing/2014/main" id="{00000000-0008-0000-0300-0000FC530000}"/>
              </a:ext>
            </a:extLst>
          </xdr:cNvPr>
          <xdr:cNvSpPr>
            <a:spLocks noChangeShapeType="1"/>
          </xdr:cNvSpPr>
        </xdr:nvSpPr>
        <xdr:spPr bwMode="auto">
          <a:xfrm flipH="1" flipV="1">
            <a:off x="7288" y="10267"/>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21501" name="Line 234">
            <a:extLst>
              <a:ext uri="{FF2B5EF4-FFF2-40B4-BE49-F238E27FC236}">
                <a16:creationId xmlns:a16="http://schemas.microsoft.com/office/drawing/2014/main" id="{00000000-0008-0000-0300-0000FD530000}"/>
              </a:ext>
            </a:extLst>
          </xdr:cNvPr>
          <xdr:cNvSpPr>
            <a:spLocks noChangeShapeType="1"/>
          </xdr:cNvSpPr>
        </xdr:nvSpPr>
        <xdr:spPr bwMode="auto">
          <a:xfrm flipH="1" flipV="1">
            <a:off x="5728" y="13117"/>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21502" name="Rectangle 233">
            <a:extLst>
              <a:ext uri="{FF2B5EF4-FFF2-40B4-BE49-F238E27FC236}">
                <a16:creationId xmlns:a16="http://schemas.microsoft.com/office/drawing/2014/main" id="{00000000-0008-0000-0300-0000FE530000}"/>
              </a:ext>
            </a:extLst>
          </xdr:cNvPr>
          <xdr:cNvSpPr>
            <a:spLocks noChangeArrowheads="1"/>
          </xdr:cNvSpPr>
        </xdr:nvSpPr>
        <xdr:spPr bwMode="auto">
          <a:xfrm rot="-5400000">
            <a:off x="5743" y="12659"/>
            <a:ext cx="240" cy="135"/>
          </a:xfrm>
          <a:prstGeom prst="rect">
            <a:avLst/>
          </a:prstGeom>
          <a:solidFill>
            <a:srgbClr val="000000"/>
          </a:solidFill>
          <a:ln w="9525">
            <a:solidFill>
              <a:srgbClr val="000000"/>
            </a:solidFill>
            <a:miter lim="800000"/>
            <a:headEnd/>
            <a:tailEnd/>
          </a:ln>
        </xdr:spPr>
      </xdr:sp>
      <xdr:sp macro="" textlink="">
        <xdr:nvSpPr>
          <xdr:cNvPr id="70" name="Text Box 232">
            <a:extLst>
              <a:ext uri="{FF2B5EF4-FFF2-40B4-BE49-F238E27FC236}">
                <a16:creationId xmlns:a16="http://schemas.microsoft.com/office/drawing/2014/main" id="{00000000-0008-0000-0300-000046000000}"/>
              </a:ext>
            </a:extLst>
          </xdr:cNvPr>
          <xdr:cNvSpPr txBox="1">
            <a:spLocks noChangeArrowheads="1"/>
          </xdr:cNvSpPr>
        </xdr:nvSpPr>
        <xdr:spPr bwMode="auto">
          <a:xfrm>
            <a:off x="5296" y="9658"/>
            <a:ext cx="739" cy="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Tbf</a:t>
            </a:r>
          </a:p>
        </xdr:txBody>
      </xdr:sp>
      <xdr:sp macro="" textlink="">
        <xdr:nvSpPr>
          <xdr:cNvPr id="71" name="Text Box 231">
            <a:extLst>
              <a:ext uri="{FF2B5EF4-FFF2-40B4-BE49-F238E27FC236}">
                <a16:creationId xmlns:a16="http://schemas.microsoft.com/office/drawing/2014/main" id="{00000000-0008-0000-0300-000047000000}"/>
              </a:ext>
            </a:extLst>
          </xdr:cNvPr>
          <xdr:cNvSpPr txBox="1">
            <a:spLocks noChangeArrowheads="1"/>
          </xdr:cNvSpPr>
        </xdr:nvSpPr>
        <xdr:spPr bwMode="auto">
          <a:xfrm>
            <a:off x="5273" y="10058"/>
            <a:ext cx="727" cy="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Tss</a:t>
            </a:r>
          </a:p>
        </xdr:txBody>
      </xdr:sp>
      <xdr:sp macro="" textlink="">
        <xdr:nvSpPr>
          <xdr:cNvPr id="72" name="Text Box 230">
            <a:extLst>
              <a:ext uri="{FF2B5EF4-FFF2-40B4-BE49-F238E27FC236}">
                <a16:creationId xmlns:a16="http://schemas.microsoft.com/office/drawing/2014/main" id="{00000000-0008-0000-0300-000048000000}"/>
              </a:ext>
            </a:extLst>
          </xdr:cNvPr>
          <xdr:cNvSpPr txBox="1">
            <a:spLocks noChangeArrowheads="1"/>
          </xdr:cNvSpPr>
        </xdr:nvSpPr>
        <xdr:spPr bwMode="auto">
          <a:xfrm>
            <a:off x="5112" y="13018"/>
            <a:ext cx="716" cy="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Tef</a:t>
            </a:r>
          </a:p>
        </xdr:txBody>
      </xdr:sp>
      <xdr:sp macro="" textlink="">
        <xdr:nvSpPr>
          <xdr:cNvPr id="73" name="Text Box 229">
            <a:extLst>
              <a:ext uri="{FF2B5EF4-FFF2-40B4-BE49-F238E27FC236}">
                <a16:creationId xmlns:a16="http://schemas.microsoft.com/office/drawing/2014/main" id="{00000000-0008-0000-0300-000049000000}"/>
              </a:ext>
            </a:extLst>
          </xdr:cNvPr>
          <xdr:cNvSpPr txBox="1">
            <a:spLocks noChangeArrowheads="1"/>
          </xdr:cNvSpPr>
        </xdr:nvSpPr>
        <xdr:spPr bwMode="auto">
          <a:xfrm>
            <a:off x="5112" y="12524"/>
            <a:ext cx="716" cy="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V</a:t>
            </a:r>
            <a:r>
              <a:rPr lang="fr-FR" sz="1000" b="1" i="0" u="none" strike="noStrike" baseline="-25000">
                <a:solidFill>
                  <a:srgbClr val="000000"/>
                </a:solidFill>
                <a:latin typeface="Times New Roman"/>
                <a:cs typeface="Times New Roman"/>
              </a:rPr>
              <a:t>ECS</a:t>
            </a:r>
          </a:p>
        </xdr:txBody>
      </xdr:sp>
      <xdr:sp macro="" textlink="">
        <xdr:nvSpPr>
          <xdr:cNvPr id="74" name="Text Box 228">
            <a:extLst>
              <a:ext uri="{FF2B5EF4-FFF2-40B4-BE49-F238E27FC236}">
                <a16:creationId xmlns:a16="http://schemas.microsoft.com/office/drawing/2014/main" id="{00000000-0008-0000-0300-00004A000000}"/>
              </a:ext>
            </a:extLst>
          </xdr:cNvPr>
          <xdr:cNvSpPr txBox="1">
            <a:spLocks noChangeArrowheads="1"/>
          </xdr:cNvSpPr>
        </xdr:nvSpPr>
        <xdr:spPr bwMode="auto">
          <a:xfrm>
            <a:off x="7028" y="10457"/>
            <a:ext cx="716" cy="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Tbc</a:t>
            </a:r>
          </a:p>
        </xdr:txBody>
      </xdr:sp>
      <xdr:sp macro="" textlink="">
        <xdr:nvSpPr>
          <xdr:cNvPr id="21508" name="Rectangle 227">
            <a:extLst>
              <a:ext uri="{FF2B5EF4-FFF2-40B4-BE49-F238E27FC236}">
                <a16:creationId xmlns:a16="http://schemas.microsoft.com/office/drawing/2014/main" id="{00000000-0008-0000-0300-000004540000}"/>
              </a:ext>
            </a:extLst>
          </xdr:cNvPr>
          <xdr:cNvSpPr>
            <a:spLocks noChangeArrowheads="1"/>
          </xdr:cNvSpPr>
        </xdr:nvSpPr>
        <xdr:spPr bwMode="auto">
          <a:xfrm>
            <a:off x="4033" y="11249"/>
            <a:ext cx="240" cy="135"/>
          </a:xfrm>
          <a:prstGeom prst="rect">
            <a:avLst/>
          </a:prstGeom>
          <a:solidFill>
            <a:srgbClr val="000000"/>
          </a:solidFill>
          <a:ln w="9525">
            <a:solidFill>
              <a:srgbClr val="000000"/>
            </a:solidFill>
            <a:miter lim="800000"/>
            <a:headEnd/>
            <a:tailEnd/>
          </a:ln>
        </xdr:spPr>
      </xdr:sp>
      <xdr:sp macro="" textlink="">
        <xdr:nvSpPr>
          <xdr:cNvPr id="21509" name="Line 226">
            <a:extLst>
              <a:ext uri="{FF2B5EF4-FFF2-40B4-BE49-F238E27FC236}">
                <a16:creationId xmlns:a16="http://schemas.microsoft.com/office/drawing/2014/main" id="{00000000-0008-0000-0300-000005540000}"/>
              </a:ext>
            </a:extLst>
          </xdr:cNvPr>
          <xdr:cNvSpPr>
            <a:spLocks noChangeShapeType="1"/>
          </xdr:cNvSpPr>
        </xdr:nvSpPr>
        <xdr:spPr bwMode="auto">
          <a:xfrm flipH="1" flipV="1">
            <a:off x="4783" y="10897"/>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21510" name="Line 225">
            <a:extLst>
              <a:ext uri="{FF2B5EF4-FFF2-40B4-BE49-F238E27FC236}">
                <a16:creationId xmlns:a16="http://schemas.microsoft.com/office/drawing/2014/main" id="{00000000-0008-0000-0300-000006540000}"/>
              </a:ext>
            </a:extLst>
          </xdr:cNvPr>
          <xdr:cNvSpPr>
            <a:spLocks noChangeShapeType="1"/>
          </xdr:cNvSpPr>
        </xdr:nvSpPr>
        <xdr:spPr bwMode="auto">
          <a:xfrm flipH="1" flipV="1">
            <a:off x="4783" y="11167"/>
            <a:ext cx="150" cy="150"/>
          </a:xfrm>
          <a:prstGeom prst="line">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sp>
      <xdr:sp macro="" textlink="">
        <xdr:nvSpPr>
          <xdr:cNvPr id="78" name="Text Box 224">
            <a:extLst>
              <a:ext uri="{FF2B5EF4-FFF2-40B4-BE49-F238E27FC236}">
                <a16:creationId xmlns:a16="http://schemas.microsoft.com/office/drawing/2014/main" id="{00000000-0008-0000-0300-00004E000000}"/>
              </a:ext>
            </a:extLst>
          </xdr:cNvPr>
          <xdr:cNvSpPr txBox="1">
            <a:spLocks noChangeArrowheads="1"/>
          </xdr:cNvSpPr>
        </xdr:nvSpPr>
        <xdr:spPr bwMode="auto">
          <a:xfrm>
            <a:off x="3692" y="11314"/>
            <a:ext cx="796" cy="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V</a:t>
            </a:r>
            <a:r>
              <a:rPr lang="fr-FR" sz="1000" b="1" i="0" u="none" strike="noStrike" baseline="-25000">
                <a:solidFill>
                  <a:srgbClr val="000000"/>
                </a:solidFill>
                <a:latin typeface="Times New Roman"/>
                <a:cs typeface="Times New Roman"/>
              </a:rPr>
              <a:t>App</a:t>
            </a:r>
          </a:p>
        </xdr:txBody>
      </xdr:sp>
      <xdr:sp macro="" textlink="">
        <xdr:nvSpPr>
          <xdr:cNvPr id="79" name="Text Box 223">
            <a:extLst>
              <a:ext uri="{FF2B5EF4-FFF2-40B4-BE49-F238E27FC236}">
                <a16:creationId xmlns:a16="http://schemas.microsoft.com/office/drawing/2014/main" id="{00000000-0008-0000-0300-00004F000000}"/>
              </a:ext>
            </a:extLst>
          </xdr:cNvPr>
          <xdr:cNvSpPr txBox="1">
            <a:spLocks noChangeArrowheads="1"/>
          </xdr:cNvSpPr>
        </xdr:nvSpPr>
        <xdr:spPr bwMode="auto">
          <a:xfrm>
            <a:off x="4627" y="11338"/>
            <a:ext cx="716" cy="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Tf</a:t>
            </a:r>
          </a:p>
        </xdr:txBody>
      </xdr:sp>
      <xdr:sp macro="" textlink="">
        <xdr:nvSpPr>
          <xdr:cNvPr id="80" name="Text Box 222">
            <a:extLst>
              <a:ext uri="{FF2B5EF4-FFF2-40B4-BE49-F238E27FC236}">
                <a16:creationId xmlns:a16="http://schemas.microsoft.com/office/drawing/2014/main" id="{00000000-0008-0000-0300-000050000000}"/>
              </a:ext>
            </a:extLst>
          </xdr:cNvPr>
          <xdr:cNvSpPr txBox="1">
            <a:spLocks noChangeArrowheads="1"/>
          </xdr:cNvSpPr>
        </xdr:nvSpPr>
        <xdr:spPr bwMode="auto">
          <a:xfrm>
            <a:off x="4292" y="10668"/>
            <a:ext cx="727" cy="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1" i="0" u="none" strike="noStrike" baseline="0">
                <a:solidFill>
                  <a:srgbClr val="000000"/>
                </a:solidFill>
                <a:latin typeface="Arial"/>
                <a:cs typeface="Arial"/>
              </a:rPr>
              <a:t>Tc</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541020</xdr:colOff>
      <xdr:row>4</xdr:row>
      <xdr:rowOff>103462</xdr:rowOff>
    </xdr:from>
    <xdr:to>
      <xdr:col>11</xdr:col>
      <xdr:colOff>466030</xdr:colOff>
      <xdr:row>20</xdr:row>
      <xdr:rowOff>236220</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20837" t="18817" r="23115" b="13989"/>
        <a:stretch/>
      </xdr:blipFill>
      <xdr:spPr>
        <a:xfrm>
          <a:off x="5775960" y="857842"/>
          <a:ext cx="6264850" cy="422469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deme.fr/sites/default/files/assets/documents/02_fiche_descript_solaire_2016.pdf"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48"/>
  <sheetViews>
    <sheetView tabSelected="1" topLeftCell="A29" workbookViewId="0">
      <selection activeCell="B36" sqref="B36"/>
    </sheetView>
  </sheetViews>
  <sheetFormatPr baseColWidth="10" defaultColWidth="11.453125" defaultRowHeight="12.5"/>
  <cols>
    <col min="1" max="1" width="5.453125" customWidth="1"/>
    <col min="2" max="2" width="67.54296875" bestFit="1" customWidth="1"/>
    <col min="3" max="3" width="42.90625" customWidth="1"/>
  </cols>
  <sheetData>
    <row r="2" spans="2:3" ht="12.75" customHeight="1">
      <c r="B2" s="164" t="s">
        <v>13</v>
      </c>
      <c r="C2" s="165"/>
    </row>
    <row r="3" spans="2:3">
      <c r="B3" s="164"/>
      <c r="C3" s="165"/>
    </row>
    <row r="4" spans="2:3">
      <c r="B4" s="164"/>
      <c r="C4" s="165"/>
    </row>
    <row r="5" spans="2:3">
      <c r="B5" s="164"/>
      <c r="C5" s="165"/>
    </row>
    <row r="6" spans="2:3">
      <c r="B6" s="164"/>
      <c r="C6" s="165"/>
    </row>
    <row r="7" spans="2:3">
      <c r="B7" s="164"/>
      <c r="C7" s="165"/>
    </row>
    <row r="8" spans="2:3">
      <c r="B8" s="164"/>
      <c r="C8" s="165"/>
    </row>
    <row r="9" spans="2:3">
      <c r="B9" s="164"/>
      <c r="C9" s="165"/>
    </row>
    <row r="10" spans="2:3">
      <c r="B10" s="164"/>
      <c r="C10" s="165"/>
    </row>
    <row r="11" spans="2:3" ht="4.5" customHeight="1">
      <c r="B11" s="164"/>
      <c r="C11" s="165"/>
    </row>
    <row r="12" spans="2:3" ht="13" thickBot="1">
      <c r="B12" s="166"/>
      <c r="C12" s="167"/>
    </row>
    <row r="13" spans="2:3" ht="22.5">
      <c r="B13" s="168" t="s">
        <v>14</v>
      </c>
      <c r="C13" s="169"/>
    </row>
    <row r="14" spans="2:3" ht="23" thickBot="1">
      <c r="B14" s="162" t="s">
        <v>15</v>
      </c>
      <c r="C14" s="163"/>
    </row>
    <row r="15" spans="2:3" ht="18.5" thickTop="1" thickBot="1">
      <c r="B15" s="10"/>
    </row>
    <row r="16" spans="2:3" ht="17.5">
      <c r="B16" s="160" t="s">
        <v>16</v>
      </c>
      <c r="C16" s="161"/>
    </row>
    <row r="17" spans="2:8" ht="50.25" customHeight="1" thickBot="1">
      <c r="B17" s="172" t="s">
        <v>65</v>
      </c>
      <c r="C17" s="173"/>
    </row>
    <row r="18" spans="2:8" ht="17.5">
      <c r="B18" s="9"/>
    </row>
    <row r="19" spans="2:8" ht="17.5">
      <c r="B19" s="10" t="s">
        <v>17</v>
      </c>
    </row>
    <row r="20" spans="2:8" ht="17.5">
      <c r="B20" s="18" t="s">
        <v>18</v>
      </c>
      <c r="C20" s="12" t="s">
        <v>19</v>
      </c>
    </row>
    <row r="21" spans="2:8" ht="17.5">
      <c r="B21" s="11"/>
    </row>
    <row r="22" spans="2:8" ht="17.5">
      <c r="B22" s="10" t="s">
        <v>20</v>
      </c>
    </row>
    <row r="23" spans="2:8" ht="17.5">
      <c r="B23" s="18" t="s">
        <v>18</v>
      </c>
      <c r="C23" s="12" t="s">
        <v>19</v>
      </c>
    </row>
    <row r="24" spans="2:8" ht="17.5">
      <c r="B24" s="11"/>
    </row>
    <row r="25" spans="2:8" ht="17.5">
      <c r="B25" s="10" t="s">
        <v>21</v>
      </c>
    </row>
    <row r="26" spans="2:8" ht="17.5">
      <c r="B26" s="18" t="s">
        <v>18</v>
      </c>
      <c r="C26" s="12" t="s">
        <v>19</v>
      </c>
    </row>
    <row r="27" spans="2:8" ht="18" thickBot="1">
      <c r="B27" s="18"/>
      <c r="C27" s="12"/>
    </row>
    <row r="28" spans="2:8" ht="23.25" customHeight="1" thickBot="1">
      <c r="B28" s="174" t="s">
        <v>53</v>
      </c>
      <c r="C28" s="175"/>
    </row>
    <row r="29" spans="2:8" ht="23.25" customHeight="1">
      <c r="B29" s="64"/>
      <c r="C29" s="65"/>
    </row>
    <row r="30" spans="2:8" ht="17.5">
      <c r="B30" s="41" t="s">
        <v>67</v>
      </c>
      <c r="C30" s="12"/>
    </row>
    <row r="31" spans="2:8" ht="18" thickBot="1">
      <c r="B31" s="41"/>
      <c r="C31" s="12"/>
    </row>
    <row r="32" spans="2:8" ht="17.5">
      <c r="B32" s="108" t="s">
        <v>57</v>
      </c>
      <c r="C32" s="109"/>
      <c r="D32" s="79"/>
      <c r="E32" s="110" t="s">
        <v>81</v>
      </c>
      <c r="F32" s="79"/>
      <c r="G32" s="79"/>
      <c r="H32" s="17"/>
    </row>
    <row r="33" spans="2:8" ht="15.5">
      <c r="B33" s="111" t="s">
        <v>124</v>
      </c>
      <c r="C33" s="56" t="s">
        <v>63</v>
      </c>
      <c r="E33" s="84"/>
      <c r="F33" s="77" t="s">
        <v>119</v>
      </c>
      <c r="H33" s="82"/>
    </row>
    <row r="34" spans="2:8" ht="15.5">
      <c r="B34" s="111" t="s">
        <v>123</v>
      </c>
      <c r="C34" s="56" t="s">
        <v>63</v>
      </c>
      <c r="E34" s="86"/>
      <c r="F34" s="77" t="s">
        <v>120</v>
      </c>
      <c r="H34" s="82"/>
    </row>
    <row r="35" spans="2:8" ht="15.5">
      <c r="B35" s="111" t="s">
        <v>125</v>
      </c>
      <c r="C35" s="56" t="s">
        <v>64</v>
      </c>
      <c r="E35" s="115"/>
      <c r="F35" s="77" t="s">
        <v>84</v>
      </c>
      <c r="H35" s="82"/>
    </row>
    <row r="36" spans="2:8" ht="16" thickBot="1">
      <c r="B36" s="112" t="s">
        <v>78</v>
      </c>
      <c r="C36" s="113" t="s">
        <v>69</v>
      </c>
      <c r="D36" s="78"/>
      <c r="E36" s="78"/>
      <c r="F36" s="78"/>
      <c r="G36" s="78"/>
      <c r="H36" s="80"/>
    </row>
    <row r="37" spans="2:8" ht="13" thickBot="1">
      <c r="B37" s="1"/>
    </row>
    <row r="38" spans="2:8" ht="17.5">
      <c r="B38" s="16" t="s">
        <v>22</v>
      </c>
      <c r="C38" s="17"/>
    </row>
    <row r="39" spans="2:8" s="13" customFormat="1" ht="25.5" customHeight="1">
      <c r="B39" s="170" t="s">
        <v>70</v>
      </c>
      <c r="C39" s="171"/>
    </row>
    <row r="40" spans="2:8" s="13" customFormat="1">
      <c r="B40" s="170" t="s">
        <v>71</v>
      </c>
      <c r="C40" s="171"/>
    </row>
    <row r="41" spans="2:8" s="13" customFormat="1" ht="29.25" customHeight="1">
      <c r="B41" s="170" t="s">
        <v>24</v>
      </c>
      <c r="C41" s="171"/>
    </row>
    <row r="42" spans="2:8" s="13" customFormat="1" ht="28.5" customHeight="1">
      <c r="B42" s="170" t="s">
        <v>26</v>
      </c>
      <c r="C42" s="171"/>
    </row>
    <row r="43" spans="2:8" s="13" customFormat="1" ht="30.75" customHeight="1">
      <c r="B43" s="170" t="s">
        <v>27</v>
      </c>
      <c r="C43" s="171"/>
    </row>
    <row r="44" spans="2:8" s="13" customFormat="1" ht="24.75" customHeight="1">
      <c r="B44" s="170" t="s">
        <v>23</v>
      </c>
      <c r="C44" s="171"/>
    </row>
    <row r="45" spans="2:8" s="13" customFormat="1" ht="42.75" customHeight="1" thickBot="1">
      <c r="B45" s="176" t="s">
        <v>28</v>
      </c>
      <c r="C45" s="177"/>
    </row>
    <row r="48" spans="2:8" ht="12" customHeight="1"/>
  </sheetData>
  <customSheetViews>
    <customSheetView guid="{8DE055D8-94BD-4990-9BC1-AF66A014CAAA}" showPageBreaks="1" fitToPage="1" printArea="1" topLeftCell="A30">
      <selection activeCell="B35" sqref="B35"/>
      <pageMargins left="0.78740157499999996" right="0.78740157499999996" top="0.984251969" bottom="0.984251969" header="0.4921259845" footer="0.4921259845"/>
      <pageSetup paperSize="9" scale="75" orientation="portrait" r:id="rId1"/>
      <headerFooter alignWithMargins="0"/>
    </customSheetView>
  </customSheetViews>
  <mergeCells count="13">
    <mergeCell ref="B45:C45"/>
    <mergeCell ref="B44:C44"/>
    <mergeCell ref="B43:C43"/>
    <mergeCell ref="B42:C42"/>
    <mergeCell ref="B41:C41"/>
    <mergeCell ref="B16:C16"/>
    <mergeCell ref="B14:C14"/>
    <mergeCell ref="B2:C12"/>
    <mergeCell ref="B13:C13"/>
    <mergeCell ref="B40:C40"/>
    <mergeCell ref="B39:C39"/>
    <mergeCell ref="B17:C17"/>
    <mergeCell ref="B28:C28"/>
  </mergeCells>
  <phoneticPr fontId="0" type="noConversion"/>
  <hyperlinks>
    <hyperlink ref="B30" r:id="rId2" display="http://www.ademe.fr/sites/default/files/assets/documents/02_fiche_descript_solaire_2016.pdf" xr:uid="{00000000-0004-0000-0000-000000000000}"/>
  </hyperlinks>
  <pageMargins left="0.78740157499999996" right="0.78740157499999996" top="0.984251969" bottom="0.984251969" header="0.4921259845" footer="0.4921259845"/>
  <pageSetup paperSize="9" scale="7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workbookViewId="0">
      <selection activeCell="H7" sqref="H7"/>
    </sheetView>
  </sheetViews>
  <sheetFormatPr baseColWidth="10" defaultRowHeight="12.5"/>
  <sheetData>
    <row r="1" spans="1:10" ht="13">
      <c r="A1" s="26" t="s">
        <v>115</v>
      </c>
    </row>
    <row r="3" spans="1:10" ht="15.5">
      <c r="J3" s="157" t="s">
        <v>110</v>
      </c>
    </row>
    <row r="5" spans="1:10">
      <c r="J5" s="158" t="s">
        <v>113</v>
      </c>
    </row>
    <row r="6" spans="1:10">
      <c r="J6" s="158" t="s">
        <v>111</v>
      </c>
    </row>
    <row r="8" spans="1:10">
      <c r="J8" s="158" t="s">
        <v>114</v>
      </c>
    </row>
    <row r="9" spans="1:10">
      <c r="J9" s="158" t="s">
        <v>112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topLeftCell="A13" zoomScale="90" zoomScaleNormal="90" workbookViewId="0">
      <selection activeCell="A6" sqref="A6"/>
    </sheetView>
  </sheetViews>
  <sheetFormatPr baseColWidth="10" defaultRowHeight="12.5"/>
  <cols>
    <col min="1" max="1" width="54.08984375" customWidth="1"/>
    <col min="3" max="3" width="10.6328125" customWidth="1"/>
  </cols>
  <sheetData>
    <row r="1" spans="1:3" ht="13" thickBot="1"/>
    <row r="2" spans="1:3">
      <c r="A2" s="178" t="s">
        <v>60</v>
      </c>
      <c r="B2" s="179"/>
      <c r="C2" s="180"/>
    </row>
    <row r="3" spans="1:3" ht="13" thickBot="1">
      <c r="A3" s="181"/>
      <c r="B3" s="182"/>
      <c r="C3" s="183"/>
    </row>
    <row r="4" spans="1:3" ht="18.75" customHeight="1">
      <c r="A4" s="28"/>
      <c r="B4" s="28"/>
      <c r="C4" s="28"/>
    </row>
    <row r="5" spans="1:3" ht="26">
      <c r="A5" s="40" t="s">
        <v>48</v>
      </c>
      <c r="B5" s="30" t="s">
        <v>45</v>
      </c>
      <c r="C5" s="30" t="s">
        <v>46</v>
      </c>
    </row>
    <row r="6" spans="1:3" ht="14">
      <c r="A6" s="29" t="s">
        <v>47</v>
      </c>
    </row>
    <row r="7" spans="1:3">
      <c r="A7" s="31"/>
      <c r="B7" s="32"/>
      <c r="C7" s="33"/>
    </row>
    <row r="8" spans="1:3">
      <c r="A8" s="34"/>
      <c r="C8" s="35"/>
    </row>
    <row r="9" spans="1:3" ht="29.25" customHeight="1">
      <c r="A9" s="34"/>
      <c r="C9" s="35"/>
    </row>
    <row r="10" spans="1:3" ht="50.25" customHeight="1">
      <c r="A10" s="36"/>
      <c r="B10" s="37"/>
      <c r="C10" s="38"/>
    </row>
    <row r="12" spans="1:3" ht="13">
      <c r="A12" s="26" t="s">
        <v>58</v>
      </c>
    </row>
  </sheetData>
  <customSheetViews>
    <customSheetView guid="{8DE055D8-94BD-4990-9BC1-AF66A014CAAA}" scale="90">
      <selection activeCell="A21" sqref="A21"/>
      <pageMargins left="0.7" right="0.7" top="0.75" bottom="0.75" header="0.3" footer="0.3"/>
    </customSheetView>
  </customSheetViews>
  <mergeCells count="1">
    <mergeCell ref="A2:C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42"/>
  <sheetViews>
    <sheetView topLeftCell="E16" zoomScale="90" zoomScaleNormal="90" workbookViewId="0">
      <selection activeCell="U24" sqref="U24"/>
    </sheetView>
  </sheetViews>
  <sheetFormatPr baseColWidth="10" defaultRowHeight="12.5"/>
  <cols>
    <col min="1" max="1" width="1" customWidth="1"/>
    <col min="2" max="2" width="21.90625" customWidth="1"/>
    <col min="3" max="3" width="16.54296875" customWidth="1"/>
    <col min="4" max="4" width="16.453125" customWidth="1"/>
    <col min="5" max="5" width="11.08984375" customWidth="1"/>
    <col min="6" max="6" width="7.54296875" customWidth="1"/>
    <col min="7" max="8" width="15.36328125" customWidth="1"/>
    <col min="11" max="11" width="11.453125" style="43" customWidth="1"/>
    <col min="12" max="12" width="11.36328125" style="34" customWidth="1"/>
    <col min="13" max="13" width="22.08984375" customWidth="1"/>
    <col min="14" max="15" width="13.36328125" customWidth="1"/>
    <col min="16" max="16" width="11.08984375" customWidth="1"/>
    <col min="17" max="17" width="7.54296875" customWidth="1"/>
    <col min="18" max="18" width="13.54296875" customWidth="1"/>
  </cols>
  <sheetData>
    <row r="1" spans="2:22" ht="13" thickBot="1"/>
    <row r="2" spans="2:22" ht="12.75" customHeight="1">
      <c r="B2" s="178" t="s">
        <v>105</v>
      </c>
      <c r="C2" s="179"/>
      <c r="D2" s="179"/>
      <c r="E2" s="179"/>
      <c r="F2" s="179"/>
      <c r="G2" s="179"/>
      <c r="H2" s="179"/>
      <c r="I2" s="180"/>
      <c r="M2" s="178" t="s">
        <v>61</v>
      </c>
      <c r="N2" s="179"/>
      <c r="O2" s="179"/>
      <c r="P2" s="179"/>
      <c r="Q2" s="179"/>
      <c r="R2" s="179"/>
      <c r="S2" s="180"/>
    </row>
    <row r="3" spans="2:22" ht="13.5" customHeight="1" thickBot="1">
      <c r="B3" s="181"/>
      <c r="C3" s="182"/>
      <c r="D3" s="182"/>
      <c r="E3" s="182"/>
      <c r="F3" s="182"/>
      <c r="G3" s="182"/>
      <c r="H3" s="182"/>
      <c r="I3" s="183"/>
      <c r="M3" s="181"/>
      <c r="N3" s="182"/>
      <c r="O3" s="182"/>
      <c r="P3" s="182"/>
      <c r="Q3" s="182"/>
      <c r="R3" s="182"/>
      <c r="S3" s="183"/>
    </row>
    <row r="4" spans="2:22" ht="13.5" customHeight="1">
      <c r="B4" s="26" t="s">
        <v>59</v>
      </c>
      <c r="C4" s="28"/>
      <c r="D4" s="28"/>
      <c r="E4" s="28"/>
      <c r="F4" s="28"/>
      <c r="G4" s="28"/>
      <c r="H4" s="28"/>
      <c r="I4" s="28"/>
      <c r="M4" s="26" t="s">
        <v>59</v>
      </c>
      <c r="N4" s="28"/>
      <c r="O4" s="28"/>
      <c r="P4" s="28"/>
      <c r="Q4" s="28"/>
      <c r="R4" s="28"/>
      <c r="S4" s="28"/>
    </row>
    <row r="5" spans="2:22" ht="13.5" customHeight="1">
      <c r="B5" s="26"/>
      <c r="C5" s="28"/>
      <c r="D5" s="28"/>
      <c r="E5" s="28"/>
      <c r="F5" s="28"/>
      <c r="G5" s="28"/>
      <c r="H5" s="28"/>
      <c r="I5" s="28"/>
      <c r="M5" s="26"/>
      <c r="N5" s="28"/>
      <c r="O5" s="28"/>
      <c r="P5" s="28"/>
      <c r="Q5" s="28"/>
      <c r="R5" s="28"/>
      <c r="S5" s="28"/>
    </row>
    <row r="6" spans="2:22" ht="13" thickBot="1">
      <c r="B6" s="195"/>
      <c r="C6" s="195"/>
      <c r="D6" s="195"/>
      <c r="E6" s="195"/>
      <c r="F6" s="195"/>
      <c r="G6" s="195"/>
      <c r="H6" s="57"/>
      <c r="M6" s="195"/>
      <c r="N6" s="195"/>
      <c r="O6" s="195"/>
      <c r="P6" s="195"/>
      <c r="Q6" s="195"/>
      <c r="R6" s="195"/>
    </row>
    <row r="7" spans="2:22" ht="14.25" customHeight="1" thickBot="1">
      <c r="B7" s="59" t="s">
        <v>0</v>
      </c>
      <c r="C7" s="202"/>
      <c r="D7" s="203"/>
      <c r="E7" s="203"/>
      <c r="F7" s="204"/>
      <c r="G7" s="66"/>
      <c r="H7" s="66"/>
      <c r="I7" s="43"/>
      <c r="J7" s="44"/>
      <c r="K7" s="44"/>
      <c r="M7" s="213" t="s">
        <v>0</v>
      </c>
      <c r="N7" s="214"/>
      <c r="O7" s="203"/>
      <c r="P7" s="203"/>
      <c r="Q7" s="203"/>
      <c r="R7" s="204"/>
      <c r="T7" s="27"/>
      <c r="U7" s="43"/>
      <c r="V7" s="27"/>
    </row>
    <row r="8" spans="2:22" ht="14.25" customHeight="1" thickBot="1">
      <c r="B8" s="60" t="s">
        <v>1</v>
      </c>
      <c r="C8" s="202"/>
      <c r="D8" s="203"/>
      <c r="E8" s="203"/>
      <c r="F8" s="204"/>
      <c r="G8" s="66"/>
      <c r="H8" s="66"/>
      <c r="I8" s="43"/>
      <c r="J8" s="43"/>
      <c r="M8" s="215" t="s">
        <v>1</v>
      </c>
      <c r="N8" s="216"/>
      <c r="O8" s="203"/>
      <c r="P8" s="203"/>
      <c r="Q8" s="203"/>
      <c r="R8" s="204"/>
    </row>
    <row r="9" spans="2:22" ht="14.25" customHeight="1" thickBot="1">
      <c r="B9" s="60" t="s">
        <v>2</v>
      </c>
      <c r="C9" s="202"/>
      <c r="D9" s="203"/>
      <c r="E9" s="203"/>
      <c r="F9" s="204"/>
      <c r="G9" s="66"/>
      <c r="H9" s="66"/>
      <c r="I9" s="43"/>
      <c r="J9" s="43"/>
      <c r="M9" s="215" t="s">
        <v>2</v>
      </c>
      <c r="N9" s="216"/>
      <c r="O9" s="203"/>
      <c r="P9" s="203"/>
      <c r="Q9" s="203"/>
      <c r="R9" s="204"/>
    </row>
    <row r="10" spans="2:22" ht="23.25" customHeight="1" thickBot="1">
      <c r="B10" s="60" t="s">
        <v>3</v>
      </c>
      <c r="C10" s="202"/>
      <c r="D10" s="203"/>
      <c r="E10" s="203"/>
      <c r="F10" s="204"/>
      <c r="G10" s="66"/>
      <c r="H10" s="66"/>
      <c r="I10" s="43"/>
      <c r="J10" s="43"/>
      <c r="M10" s="215" t="s">
        <v>3</v>
      </c>
      <c r="N10" s="216"/>
      <c r="O10" s="203"/>
      <c r="P10" s="203"/>
      <c r="Q10" s="203"/>
      <c r="R10" s="204"/>
    </row>
    <row r="11" spans="2:22" ht="14.25" customHeight="1" thickBot="1">
      <c r="B11" s="58" t="s">
        <v>41</v>
      </c>
      <c r="C11" s="68"/>
      <c r="D11" s="25"/>
      <c r="E11" s="25"/>
      <c r="F11" s="22"/>
      <c r="G11" s="66"/>
      <c r="H11" s="66"/>
      <c r="I11" s="43"/>
      <c r="J11" s="43"/>
      <c r="M11" s="217" t="s">
        <v>41</v>
      </c>
      <c r="N11" s="218"/>
      <c r="O11" s="25"/>
      <c r="P11" s="25"/>
      <c r="Q11" s="25"/>
      <c r="R11" s="22"/>
    </row>
    <row r="12" spans="2:22" ht="13.5" customHeight="1" thickBot="1">
      <c r="B12" s="61" t="s">
        <v>66</v>
      </c>
      <c r="C12" s="189"/>
      <c r="D12" s="190"/>
      <c r="E12" s="190"/>
      <c r="F12" s="191"/>
      <c r="G12" s="66"/>
      <c r="H12" s="66"/>
      <c r="I12" s="43"/>
      <c r="J12" s="43"/>
      <c r="M12" s="219" t="s">
        <v>4</v>
      </c>
      <c r="N12" s="220"/>
      <c r="O12" s="190"/>
      <c r="P12" s="190"/>
      <c r="Q12" s="190"/>
      <c r="R12" s="191"/>
    </row>
    <row r="13" spans="2:22" ht="13">
      <c r="B13" s="2"/>
      <c r="C13" s="2"/>
      <c r="D13" s="2"/>
      <c r="E13" s="2"/>
      <c r="F13" s="2"/>
      <c r="G13" s="2"/>
      <c r="H13" s="2"/>
      <c r="L13" s="55"/>
      <c r="M13" s="2"/>
      <c r="N13" s="2"/>
      <c r="O13" s="2"/>
      <c r="P13" s="2"/>
      <c r="Q13" s="2"/>
      <c r="R13" s="2"/>
    </row>
    <row r="14" spans="2:22" ht="13">
      <c r="B14" s="2"/>
      <c r="C14" s="2"/>
      <c r="D14" s="2"/>
      <c r="E14" s="2"/>
      <c r="F14" s="2"/>
      <c r="G14" s="2"/>
      <c r="H14" s="2"/>
      <c r="L14" s="55"/>
      <c r="M14" s="2"/>
      <c r="N14" s="2"/>
      <c r="O14" s="2"/>
      <c r="P14" s="2"/>
      <c r="Q14" s="2"/>
      <c r="R14" s="2"/>
    </row>
    <row r="15" spans="2:22" ht="13">
      <c r="B15" s="2"/>
      <c r="C15" s="2"/>
      <c r="D15" s="2"/>
      <c r="E15" s="2"/>
      <c r="F15" s="2"/>
      <c r="G15" s="2"/>
      <c r="H15" s="2"/>
      <c r="L15" s="55"/>
      <c r="M15" s="2"/>
      <c r="N15" s="2"/>
      <c r="O15" s="2"/>
      <c r="P15" s="2"/>
      <c r="Q15" s="2"/>
      <c r="R15" s="2"/>
    </row>
    <row r="16" spans="2:22" ht="13.5" thickBot="1">
      <c r="B16" s="26"/>
      <c r="M16" s="26"/>
    </row>
    <row r="17" spans="2:21" ht="18.75" customHeight="1">
      <c r="B17" s="198" t="s">
        <v>5</v>
      </c>
      <c r="C17" s="192" t="s">
        <v>82</v>
      </c>
      <c r="D17" s="186" t="s">
        <v>88</v>
      </c>
      <c r="E17" s="186" t="s">
        <v>75</v>
      </c>
      <c r="F17" s="186" t="s">
        <v>25</v>
      </c>
      <c r="G17" s="186" t="s">
        <v>85</v>
      </c>
      <c r="H17" s="192" t="s">
        <v>83</v>
      </c>
      <c r="I17" s="186" t="s">
        <v>108</v>
      </c>
      <c r="J17" s="186" t="s">
        <v>25</v>
      </c>
      <c r="K17" s="45"/>
      <c r="M17" s="198" t="s">
        <v>5</v>
      </c>
      <c r="N17" s="192" t="s">
        <v>82</v>
      </c>
      <c r="O17" s="186" t="s">
        <v>88</v>
      </c>
      <c r="P17" s="186" t="s">
        <v>75</v>
      </c>
      <c r="Q17" s="186" t="s">
        <v>25</v>
      </c>
      <c r="R17" s="186" t="s">
        <v>85</v>
      </c>
      <c r="S17" s="192" t="s">
        <v>83</v>
      </c>
      <c r="T17" s="186" t="s">
        <v>86</v>
      </c>
      <c r="U17" s="186" t="s">
        <v>25</v>
      </c>
    </row>
    <row r="18" spans="2:21" ht="31.5" customHeight="1">
      <c r="B18" s="196"/>
      <c r="C18" s="193"/>
      <c r="D18" s="187"/>
      <c r="E18" s="196"/>
      <c r="F18" s="187"/>
      <c r="G18" s="187"/>
      <c r="H18" s="193"/>
      <c r="I18" s="187"/>
      <c r="J18" s="187"/>
      <c r="K18" s="45"/>
      <c r="M18" s="196"/>
      <c r="N18" s="193"/>
      <c r="O18" s="187"/>
      <c r="P18" s="196"/>
      <c r="Q18" s="187"/>
      <c r="R18" s="187"/>
      <c r="S18" s="193"/>
      <c r="T18" s="187"/>
      <c r="U18" s="187"/>
    </row>
    <row r="19" spans="2:21" ht="13" thickBot="1">
      <c r="B19" s="197"/>
      <c r="C19" s="194"/>
      <c r="D19" s="188"/>
      <c r="E19" s="197"/>
      <c r="F19" s="188"/>
      <c r="G19" s="188"/>
      <c r="H19" s="194"/>
      <c r="I19" s="188"/>
      <c r="J19" s="188"/>
      <c r="K19" s="45"/>
      <c r="M19" s="197"/>
      <c r="N19" s="194"/>
      <c r="O19" s="188"/>
      <c r="P19" s="197"/>
      <c r="Q19" s="188"/>
      <c r="R19" s="188"/>
      <c r="S19" s="194"/>
      <c r="T19" s="188"/>
      <c r="U19" s="188"/>
    </row>
    <row r="20" spans="2:21" ht="13" thickBot="1">
      <c r="B20" s="67" t="s">
        <v>74</v>
      </c>
      <c r="C20" s="22"/>
      <c r="D20" s="15"/>
      <c r="E20" s="15"/>
      <c r="F20" s="15"/>
      <c r="G20" s="15"/>
      <c r="H20" s="22"/>
      <c r="I20" s="15"/>
      <c r="J20" s="15"/>
      <c r="K20" s="45"/>
      <c r="M20" s="67" t="s">
        <v>74</v>
      </c>
      <c r="N20" s="22"/>
      <c r="O20" s="15"/>
      <c r="P20" s="15"/>
      <c r="Q20" s="15"/>
      <c r="R20" s="15"/>
      <c r="S20" s="22"/>
      <c r="T20" s="15"/>
      <c r="U20" s="15"/>
    </row>
    <row r="21" spans="2:21" ht="13" thickBot="1">
      <c r="B21" s="24" t="s">
        <v>29</v>
      </c>
      <c r="C21" s="22"/>
      <c r="D21" s="21"/>
      <c r="E21" s="116">
        <f>C21-C20</f>
        <v>0</v>
      </c>
      <c r="F21" s="70" t="e">
        <f>(E21-D21)/D21</f>
        <v>#DIV/0!</v>
      </c>
      <c r="G21" s="21"/>
      <c r="H21" s="22"/>
      <c r="I21" s="118">
        <f>H21-H20</f>
        <v>0</v>
      </c>
      <c r="J21" s="19" t="e">
        <f>(I21-G21)/G21</f>
        <v>#DIV/0!</v>
      </c>
      <c r="K21" s="46"/>
      <c r="M21" s="24" t="s">
        <v>29</v>
      </c>
      <c r="N21" s="22"/>
      <c r="O21" s="21"/>
      <c r="P21" s="116">
        <f>N21-N20</f>
        <v>0</v>
      </c>
      <c r="Q21" s="70" t="e">
        <f t="shared" ref="Q21:Q32" si="0">(P21-O21)/O21</f>
        <v>#DIV/0!</v>
      </c>
      <c r="R21" s="21"/>
      <c r="S21" s="22"/>
      <c r="T21" s="118">
        <f>S21-S20</f>
        <v>0</v>
      </c>
      <c r="U21" s="19" t="e">
        <f>(T21-R21)/R21</f>
        <v>#DIV/0!</v>
      </c>
    </row>
    <row r="22" spans="2:21" ht="13" thickBot="1">
      <c r="B22" s="24" t="s">
        <v>30</v>
      </c>
      <c r="C22" s="22"/>
      <c r="D22" s="21"/>
      <c r="E22" s="116">
        <f t="shared" ref="E22:E32" si="1">C22-C21</f>
        <v>0</v>
      </c>
      <c r="F22" s="70" t="e">
        <f>(E22-D22)/D22</f>
        <v>#DIV/0!</v>
      </c>
      <c r="G22" s="21"/>
      <c r="H22" s="22"/>
      <c r="I22" s="118">
        <f t="shared" ref="I22:I32" si="2">H22-H21</f>
        <v>0</v>
      </c>
      <c r="J22" s="19" t="e">
        <f t="shared" ref="J22:J32" si="3">(I22-G22)/G22</f>
        <v>#DIV/0!</v>
      </c>
      <c r="K22" s="46"/>
      <c r="M22" s="24" t="s">
        <v>30</v>
      </c>
      <c r="N22" s="22"/>
      <c r="O22" s="21"/>
      <c r="P22" s="116">
        <f t="shared" ref="P22:P32" si="4">N22-N21</f>
        <v>0</v>
      </c>
      <c r="Q22" s="70" t="e">
        <f t="shared" si="0"/>
        <v>#DIV/0!</v>
      </c>
      <c r="R22" s="21"/>
      <c r="S22" s="22"/>
      <c r="T22" s="118">
        <f t="shared" ref="T22:T32" si="5">S22-S21</f>
        <v>0</v>
      </c>
      <c r="U22" s="19" t="e">
        <f t="shared" ref="U22:U32" si="6">(T22-R22)/R22</f>
        <v>#DIV/0!</v>
      </c>
    </row>
    <row r="23" spans="2:21" ht="13" thickBot="1">
      <c r="B23" s="24" t="s">
        <v>31</v>
      </c>
      <c r="C23" s="22"/>
      <c r="D23" s="21"/>
      <c r="E23" s="116">
        <f t="shared" si="1"/>
        <v>0</v>
      </c>
      <c r="F23" s="70" t="e">
        <f t="shared" ref="F23:F32" si="7">(E23-D23)/D23</f>
        <v>#DIV/0!</v>
      </c>
      <c r="G23" s="21"/>
      <c r="H23" s="22"/>
      <c r="I23" s="118">
        <f t="shared" si="2"/>
        <v>0</v>
      </c>
      <c r="J23" s="19" t="e">
        <f t="shared" si="3"/>
        <v>#DIV/0!</v>
      </c>
      <c r="K23" s="46"/>
      <c r="M23" s="24" t="s">
        <v>31</v>
      </c>
      <c r="N23" s="22"/>
      <c r="O23" s="21"/>
      <c r="P23" s="116">
        <f t="shared" si="4"/>
        <v>0</v>
      </c>
      <c r="Q23" s="70" t="e">
        <f t="shared" si="0"/>
        <v>#DIV/0!</v>
      </c>
      <c r="R23" s="21"/>
      <c r="S23" s="22"/>
      <c r="T23" s="118">
        <f t="shared" si="5"/>
        <v>0</v>
      </c>
      <c r="U23" s="19" t="e">
        <f t="shared" si="6"/>
        <v>#DIV/0!</v>
      </c>
    </row>
    <row r="24" spans="2:21" ht="13" thickBot="1">
      <c r="B24" s="24" t="s">
        <v>32</v>
      </c>
      <c r="C24" s="22"/>
      <c r="D24" s="21"/>
      <c r="E24" s="116">
        <f t="shared" si="1"/>
        <v>0</v>
      </c>
      <c r="F24" s="70" t="e">
        <f t="shared" si="7"/>
        <v>#DIV/0!</v>
      </c>
      <c r="G24" s="21"/>
      <c r="H24" s="22"/>
      <c r="I24" s="118">
        <f t="shared" si="2"/>
        <v>0</v>
      </c>
      <c r="J24" s="19" t="e">
        <f t="shared" si="3"/>
        <v>#DIV/0!</v>
      </c>
      <c r="K24" s="46"/>
      <c r="M24" s="24" t="s">
        <v>32</v>
      </c>
      <c r="N24" s="22"/>
      <c r="O24" s="21"/>
      <c r="P24" s="116">
        <f t="shared" si="4"/>
        <v>0</v>
      </c>
      <c r="Q24" s="70" t="e">
        <f t="shared" si="0"/>
        <v>#DIV/0!</v>
      </c>
      <c r="R24" s="21"/>
      <c r="S24" s="22"/>
      <c r="T24" s="118">
        <f t="shared" si="5"/>
        <v>0</v>
      </c>
      <c r="U24" s="19" t="e">
        <f t="shared" si="6"/>
        <v>#DIV/0!</v>
      </c>
    </row>
    <row r="25" spans="2:21" ht="13" thickBot="1">
      <c r="B25" s="24" t="s">
        <v>33</v>
      </c>
      <c r="C25" s="22"/>
      <c r="D25" s="21"/>
      <c r="E25" s="116">
        <f t="shared" si="1"/>
        <v>0</v>
      </c>
      <c r="F25" s="70" t="e">
        <f t="shared" si="7"/>
        <v>#DIV/0!</v>
      </c>
      <c r="G25" s="21"/>
      <c r="H25" s="22"/>
      <c r="I25" s="118">
        <f t="shared" si="2"/>
        <v>0</v>
      </c>
      <c r="J25" s="19" t="e">
        <f t="shared" si="3"/>
        <v>#DIV/0!</v>
      </c>
      <c r="K25" s="46"/>
      <c r="M25" s="24" t="s">
        <v>33</v>
      </c>
      <c r="N25" s="22"/>
      <c r="O25" s="21"/>
      <c r="P25" s="116">
        <f t="shared" si="4"/>
        <v>0</v>
      </c>
      <c r="Q25" s="70" t="e">
        <f t="shared" si="0"/>
        <v>#DIV/0!</v>
      </c>
      <c r="R25" s="21"/>
      <c r="S25" s="22"/>
      <c r="T25" s="118">
        <f t="shared" si="5"/>
        <v>0</v>
      </c>
      <c r="U25" s="19" t="e">
        <f t="shared" si="6"/>
        <v>#DIV/0!</v>
      </c>
    </row>
    <row r="26" spans="2:21" ht="13" thickBot="1">
      <c r="B26" s="24" t="s">
        <v>34</v>
      </c>
      <c r="C26" s="22"/>
      <c r="D26" s="21"/>
      <c r="E26" s="116">
        <f t="shared" si="1"/>
        <v>0</v>
      </c>
      <c r="F26" s="70" t="e">
        <f t="shared" si="7"/>
        <v>#DIV/0!</v>
      </c>
      <c r="G26" s="21"/>
      <c r="H26" s="22"/>
      <c r="I26" s="118">
        <f t="shared" si="2"/>
        <v>0</v>
      </c>
      <c r="J26" s="19" t="e">
        <f t="shared" si="3"/>
        <v>#DIV/0!</v>
      </c>
      <c r="K26" s="46"/>
      <c r="M26" s="24" t="s">
        <v>34</v>
      </c>
      <c r="N26" s="22"/>
      <c r="O26" s="21"/>
      <c r="P26" s="116">
        <f t="shared" si="4"/>
        <v>0</v>
      </c>
      <c r="Q26" s="70" t="e">
        <f t="shared" si="0"/>
        <v>#DIV/0!</v>
      </c>
      <c r="R26" s="21"/>
      <c r="S26" s="22"/>
      <c r="T26" s="118">
        <f t="shared" si="5"/>
        <v>0</v>
      </c>
      <c r="U26" s="19" t="e">
        <f t="shared" si="6"/>
        <v>#DIV/0!</v>
      </c>
    </row>
    <row r="27" spans="2:21" ht="13" thickBot="1">
      <c r="B27" s="24" t="s">
        <v>35</v>
      </c>
      <c r="C27" s="22"/>
      <c r="D27" s="21"/>
      <c r="E27" s="116">
        <f t="shared" si="1"/>
        <v>0</v>
      </c>
      <c r="F27" s="70" t="e">
        <f t="shared" si="7"/>
        <v>#DIV/0!</v>
      </c>
      <c r="G27" s="21"/>
      <c r="H27" s="22"/>
      <c r="I27" s="118">
        <f t="shared" si="2"/>
        <v>0</v>
      </c>
      <c r="J27" s="19" t="e">
        <f t="shared" si="3"/>
        <v>#DIV/0!</v>
      </c>
      <c r="K27" s="46"/>
      <c r="M27" s="24" t="s">
        <v>35</v>
      </c>
      <c r="N27" s="22"/>
      <c r="O27" s="21"/>
      <c r="P27" s="116">
        <f t="shared" si="4"/>
        <v>0</v>
      </c>
      <c r="Q27" s="70" t="e">
        <f t="shared" si="0"/>
        <v>#DIV/0!</v>
      </c>
      <c r="R27" s="21"/>
      <c r="S27" s="22"/>
      <c r="T27" s="118">
        <f t="shared" si="5"/>
        <v>0</v>
      </c>
      <c r="U27" s="19" t="e">
        <f t="shared" si="6"/>
        <v>#DIV/0!</v>
      </c>
    </row>
    <row r="28" spans="2:21" ht="13" thickBot="1">
      <c r="B28" s="24" t="s">
        <v>36</v>
      </c>
      <c r="C28" s="22"/>
      <c r="D28" s="21"/>
      <c r="E28" s="116">
        <f t="shared" si="1"/>
        <v>0</v>
      </c>
      <c r="F28" s="70" t="e">
        <f t="shared" si="7"/>
        <v>#DIV/0!</v>
      </c>
      <c r="G28" s="21"/>
      <c r="H28" s="22"/>
      <c r="I28" s="118">
        <f t="shared" si="2"/>
        <v>0</v>
      </c>
      <c r="J28" s="19" t="e">
        <f t="shared" si="3"/>
        <v>#DIV/0!</v>
      </c>
      <c r="K28" s="46"/>
      <c r="M28" s="24" t="s">
        <v>36</v>
      </c>
      <c r="N28" s="22"/>
      <c r="O28" s="21"/>
      <c r="P28" s="116">
        <f t="shared" si="4"/>
        <v>0</v>
      </c>
      <c r="Q28" s="70" t="e">
        <f t="shared" si="0"/>
        <v>#DIV/0!</v>
      </c>
      <c r="R28" s="21"/>
      <c r="S28" s="22"/>
      <c r="T28" s="118">
        <f t="shared" si="5"/>
        <v>0</v>
      </c>
      <c r="U28" s="19" t="e">
        <f t="shared" si="6"/>
        <v>#DIV/0!</v>
      </c>
    </row>
    <row r="29" spans="2:21" ht="13" thickBot="1">
      <c r="B29" s="24" t="s">
        <v>37</v>
      </c>
      <c r="C29" s="22"/>
      <c r="D29" s="21"/>
      <c r="E29" s="116">
        <f t="shared" si="1"/>
        <v>0</v>
      </c>
      <c r="F29" s="70" t="e">
        <f t="shared" si="7"/>
        <v>#DIV/0!</v>
      </c>
      <c r="G29" s="21"/>
      <c r="H29" s="22"/>
      <c r="I29" s="118">
        <f t="shared" si="2"/>
        <v>0</v>
      </c>
      <c r="J29" s="19" t="e">
        <f t="shared" si="3"/>
        <v>#DIV/0!</v>
      </c>
      <c r="K29" s="46"/>
      <c r="M29" s="24" t="s">
        <v>37</v>
      </c>
      <c r="N29" s="22"/>
      <c r="O29" s="21"/>
      <c r="P29" s="116">
        <f t="shared" si="4"/>
        <v>0</v>
      </c>
      <c r="Q29" s="70" t="e">
        <f t="shared" si="0"/>
        <v>#DIV/0!</v>
      </c>
      <c r="R29" s="21"/>
      <c r="S29" s="22"/>
      <c r="T29" s="118">
        <f t="shared" si="5"/>
        <v>0</v>
      </c>
      <c r="U29" s="19" t="e">
        <f t="shared" si="6"/>
        <v>#DIV/0!</v>
      </c>
    </row>
    <row r="30" spans="2:21" ht="13" thickBot="1">
      <c r="B30" s="24" t="s">
        <v>38</v>
      </c>
      <c r="C30" s="22"/>
      <c r="D30" s="21"/>
      <c r="E30" s="116">
        <f t="shared" si="1"/>
        <v>0</v>
      </c>
      <c r="F30" s="70" t="e">
        <f t="shared" si="7"/>
        <v>#DIV/0!</v>
      </c>
      <c r="G30" s="21"/>
      <c r="H30" s="22"/>
      <c r="I30" s="118">
        <f t="shared" si="2"/>
        <v>0</v>
      </c>
      <c r="J30" s="19" t="e">
        <f t="shared" si="3"/>
        <v>#DIV/0!</v>
      </c>
      <c r="K30" s="46"/>
      <c r="M30" s="24" t="s">
        <v>38</v>
      </c>
      <c r="N30" s="22"/>
      <c r="O30" s="21"/>
      <c r="P30" s="116">
        <f t="shared" si="4"/>
        <v>0</v>
      </c>
      <c r="Q30" s="70" t="e">
        <f t="shared" si="0"/>
        <v>#DIV/0!</v>
      </c>
      <c r="R30" s="21"/>
      <c r="S30" s="22"/>
      <c r="T30" s="118">
        <f t="shared" si="5"/>
        <v>0</v>
      </c>
      <c r="U30" s="19" t="e">
        <f t="shared" si="6"/>
        <v>#DIV/0!</v>
      </c>
    </row>
    <row r="31" spans="2:21" ht="13" thickBot="1">
      <c r="B31" s="24" t="s">
        <v>39</v>
      </c>
      <c r="C31" s="22"/>
      <c r="D31" s="21"/>
      <c r="E31" s="116">
        <f t="shared" si="1"/>
        <v>0</v>
      </c>
      <c r="F31" s="70" t="e">
        <f t="shared" si="7"/>
        <v>#DIV/0!</v>
      </c>
      <c r="G31" s="21"/>
      <c r="H31" s="22"/>
      <c r="I31" s="118">
        <f t="shared" si="2"/>
        <v>0</v>
      </c>
      <c r="J31" s="19" t="e">
        <f t="shared" si="3"/>
        <v>#DIV/0!</v>
      </c>
      <c r="K31" s="46"/>
      <c r="M31" s="24" t="s">
        <v>39</v>
      </c>
      <c r="N31" s="22"/>
      <c r="O31" s="21"/>
      <c r="P31" s="116">
        <f t="shared" si="4"/>
        <v>0</v>
      </c>
      <c r="Q31" s="70" t="e">
        <f t="shared" si="0"/>
        <v>#DIV/0!</v>
      </c>
      <c r="R31" s="21"/>
      <c r="S31" s="22"/>
      <c r="T31" s="118">
        <f t="shared" si="5"/>
        <v>0</v>
      </c>
      <c r="U31" s="19" t="e">
        <f t="shared" si="6"/>
        <v>#DIV/0!</v>
      </c>
    </row>
    <row r="32" spans="2:21" ht="13" thickBot="1">
      <c r="B32" s="24" t="s">
        <v>40</v>
      </c>
      <c r="C32" s="22"/>
      <c r="D32" s="21"/>
      <c r="E32" s="116">
        <f t="shared" si="1"/>
        <v>0</v>
      </c>
      <c r="F32" s="70" t="e">
        <f t="shared" si="7"/>
        <v>#DIV/0!</v>
      </c>
      <c r="G32" s="21"/>
      <c r="H32" s="22"/>
      <c r="I32" s="118">
        <f t="shared" si="2"/>
        <v>0</v>
      </c>
      <c r="J32" s="19" t="e">
        <f t="shared" si="3"/>
        <v>#DIV/0!</v>
      </c>
      <c r="K32" s="46"/>
      <c r="M32" s="24" t="s">
        <v>40</v>
      </c>
      <c r="N32" s="22"/>
      <c r="O32" s="21"/>
      <c r="P32" s="116">
        <f t="shared" si="4"/>
        <v>0</v>
      </c>
      <c r="Q32" s="70" t="e">
        <f t="shared" si="0"/>
        <v>#DIV/0!</v>
      </c>
      <c r="R32" s="21"/>
      <c r="S32" s="22"/>
      <c r="T32" s="118">
        <f t="shared" si="5"/>
        <v>0</v>
      </c>
      <c r="U32" s="19" t="e">
        <f t="shared" si="6"/>
        <v>#DIV/0!</v>
      </c>
    </row>
    <row r="33" spans="2:21" ht="13" thickBot="1">
      <c r="B33" s="3" t="s">
        <v>7</v>
      </c>
      <c r="C33" s="4"/>
      <c r="D33" s="119">
        <f>SUM(D21:D32)</f>
        <v>0</v>
      </c>
      <c r="E33" s="117">
        <f>SUM(E21:E32)</f>
        <v>0</v>
      </c>
      <c r="F33" s="23"/>
      <c r="G33" s="119">
        <f>SUM(G21:G32)</f>
        <v>0</v>
      </c>
      <c r="H33" s="159"/>
      <c r="I33" s="117">
        <f>SUM(I21:I32)</f>
        <v>0</v>
      </c>
      <c r="J33" s="23"/>
      <c r="K33" s="47"/>
      <c r="M33" s="3" t="s">
        <v>7</v>
      </c>
      <c r="N33" s="4"/>
      <c r="O33" s="119">
        <f>SUM(O21:O32)</f>
        <v>0</v>
      </c>
      <c r="P33" s="117">
        <f>SUM(P21:P32)</f>
        <v>0</v>
      </c>
      <c r="Q33" s="23"/>
      <c r="R33" s="119">
        <f>SUM(R21:R32)</f>
        <v>0</v>
      </c>
      <c r="S33" s="159"/>
      <c r="T33" s="117">
        <f>SUM(T21:T32)</f>
        <v>0</v>
      </c>
      <c r="U33" s="23"/>
    </row>
    <row r="34" spans="2:21" ht="12.75" customHeight="1">
      <c r="B34" s="207" t="s">
        <v>8</v>
      </c>
      <c r="C34" s="208"/>
      <c r="D34" s="208"/>
      <c r="E34" s="208"/>
      <c r="F34" s="208"/>
      <c r="G34" s="209"/>
      <c r="H34" s="62"/>
      <c r="I34" s="205" t="e">
        <f>I33/C12</f>
        <v>#DIV/0!</v>
      </c>
      <c r="J34" s="184"/>
      <c r="K34" s="48"/>
      <c r="M34" s="207" t="s">
        <v>8</v>
      </c>
      <c r="N34" s="208"/>
      <c r="O34" s="208"/>
      <c r="P34" s="208"/>
      <c r="Q34" s="208"/>
      <c r="R34" s="209"/>
      <c r="S34" s="62"/>
      <c r="T34" s="205" t="e">
        <f>T33/N12</f>
        <v>#DIV/0!</v>
      </c>
      <c r="U34" s="184"/>
    </row>
    <row r="35" spans="2:21" ht="19.5" customHeight="1" thickBot="1">
      <c r="B35" s="210" t="s">
        <v>9</v>
      </c>
      <c r="C35" s="211"/>
      <c r="D35" s="211"/>
      <c r="E35" s="211"/>
      <c r="F35" s="211"/>
      <c r="G35" s="212"/>
      <c r="H35" s="63"/>
      <c r="I35" s="206"/>
      <c r="J35" s="185"/>
      <c r="K35" s="48"/>
      <c r="M35" s="210" t="s">
        <v>9</v>
      </c>
      <c r="N35" s="211"/>
      <c r="O35" s="211"/>
      <c r="P35" s="211"/>
      <c r="Q35" s="211"/>
      <c r="R35" s="212"/>
      <c r="S35" s="63"/>
      <c r="T35" s="206"/>
      <c r="U35" s="185"/>
    </row>
    <row r="36" spans="2:21" ht="14.25" customHeight="1">
      <c r="B36" s="5"/>
      <c r="M36" s="5"/>
    </row>
    <row r="37" spans="2:21" ht="14.5" thickBot="1">
      <c r="B37" s="6" t="s">
        <v>10</v>
      </c>
    </row>
    <row r="38" spans="2:21" ht="104.25" customHeight="1" thickBot="1">
      <c r="B38" s="199" t="s">
        <v>118</v>
      </c>
      <c r="C38" s="200"/>
      <c r="D38" s="200"/>
      <c r="E38" s="200"/>
      <c r="F38" s="200"/>
      <c r="G38" s="200"/>
      <c r="H38" s="200"/>
      <c r="I38" s="201"/>
      <c r="J38" s="14"/>
      <c r="K38" s="49"/>
    </row>
    <row r="39" spans="2:21" ht="15" customHeight="1" thickBot="1">
      <c r="B39" s="20"/>
    </row>
    <row r="40" spans="2:21" ht="96" customHeight="1" thickBot="1">
      <c r="B40" s="199" t="s">
        <v>116</v>
      </c>
      <c r="C40" s="200"/>
      <c r="D40" s="200"/>
      <c r="E40" s="200"/>
      <c r="F40" s="200"/>
      <c r="G40" s="200"/>
      <c r="H40" s="200"/>
      <c r="I40" s="201"/>
    </row>
    <row r="42" spans="2:21" ht="80.25" customHeight="1"/>
  </sheetData>
  <customSheetViews>
    <customSheetView guid="{8DE055D8-94BD-4990-9BC1-AF66A014CAAA}" scale="90" showPageBreaks="1" printArea="1" topLeftCell="A6">
      <selection activeCell="C14" sqref="C14"/>
      <pageMargins left="0.78740157499999996" right="0.78740157499999996" top="0.984251969" bottom="0.984251969" header="0.4921259845" footer="0.4921259845"/>
      <pageSetup paperSize="9" orientation="portrait" r:id="rId1"/>
      <headerFooter alignWithMargins="0"/>
    </customSheetView>
  </customSheetViews>
  <mergeCells count="48">
    <mergeCell ref="M34:R34"/>
    <mergeCell ref="T34:T35"/>
    <mergeCell ref="U34:U35"/>
    <mergeCell ref="M35:R35"/>
    <mergeCell ref="Q17:Q19"/>
    <mergeCell ref="R17:R19"/>
    <mergeCell ref="S17:S19"/>
    <mergeCell ref="T17:T19"/>
    <mergeCell ref="M17:M19"/>
    <mergeCell ref="P17:P19"/>
    <mergeCell ref="M12:N12"/>
    <mergeCell ref="O12:R12"/>
    <mergeCell ref="N17:N19"/>
    <mergeCell ref="O17:O19"/>
    <mergeCell ref="U17:U19"/>
    <mergeCell ref="M9:N9"/>
    <mergeCell ref="O9:R9"/>
    <mergeCell ref="M10:N10"/>
    <mergeCell ref="M11:N11"/>
    <mergeCell ref="O10:R10"/>
    <mergeCell ref="M2:S3"/>
    <mergeCell ref="M7:N7"/>
    <mergeCell ref="M6:R6"/>
    <mergeCell ref="O7:R7"/>
    <mergeCell ref="M8:N8"/>
    <mergeCell ref="O8:R8"/>
    <mergeCell ref="B38:I38"/>
    <mergeCell ref="B40:I40"/>
    <mergeCell ref="C7:F7"/>
    <mergeCell ref="C8:F8"/>
    <mergeCell ref="C9:F9"/>
    <mergeCell ref="C10:F10"/>
    <mergeCell ref="I34:I35"/>
    <mergeCell ref="I17:I19"/>
    <mergeCell ref="B34:G34"/>
    <mergeCell ref="B35:G35"/>
    <mergeCell ref="J34:J35"/>
    <mergeCell ref="B2:I3"/>
    <mergeCell ref="J17:J19"/>
    <mergeCell ref="D17:D19"/>
    <mergeCell ref="C12:F12"/>
    <mergeCell ref="G17:G19"/>
    <mergeCell ref="F17:F19"/>
    <mergeCell ref="C17:C19"/>
    <mergeCell ref="H17:H19"/>
    <mergeCell ref="B6:G6"/>
    <mergeCell ref="E17:E19"/>
    <mergeCell ref="B17:B19"/>
  </mergeCells>
  <phoneticPr fontId="9" type="noConversion"/>
  <conditionalFormatting sqref="J21:K32">
    <cfRule type="expression" dxfId="25" priority="10" stopIfTrue="1">
      <formula>AND(J21&lt;-20%,F21&lt;15%,F21&gt;-15%)</formula>
    </cfRule>
  </conditionalFormatting>
  <conditionalFormatting sqref="I34:I35">
    <cfRule type="cellIs" dxfId="24" priority="11" stopIfTrue="1" operator="lessThan">
      <formula>400</formula>
    </cfRule>
  </conditionalFormatting>
  <conditionalFormatting sqref="F21:F32">
    <cfRule type="cellIs" dxfId="23" priority="12" stopIfTrue="1" operator="notBetween">
      <formula>-0.5</formula>
      <formula>0.5</formula>
    </cfRule>
  </conditionalFormatting>
  <conditionalFormatting sqref="T34:T35">
    <cfRule type="cellIs" dxfId="22" priority="2" stopIfTrue="1" operator="lessThan">
      <formula>400</formula>
    </cfRule>
  </conditionalFormatting>
  <conditionalFormatting sqref="Q21:Q32">
    <cfRule type="cellIs" dxfId="21" priority="3" stopIfTrue="1" operator="notBetween">
      <formula>-0.5</formula>
      <formula>0.5</formula>
    </cfRule>
  </conditionalFormatting>
  <conditionalFormatting sqref="U21:U32">
    <cfRule type="expression" dxfId="20" priority="1" stopIfTrue="1">
      <formula>AND(U21&lt;-20%,Q21&lt;15%,Q21&gt;-15%)</formula>
    </cfRule>
  </conditionalFormatting>
  <pageMargins left="0.78740157499999996" right="0.78740157499999996" top="0.984251969" bottom="0.984251969" header="0.4921259845" footer="0.492125984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workbookViewId="0">
      <selection activeCell="C11" sqref="C11"/>
    </sheetView>
  </sheetViews>
  <sheetFormatPr baseColWidth="10" defaultRowHeight="12.5"/>
  <cols>
    <col min="1" max="1" width="51.6328125" customWidth="1"/>
  </cols>
  <sheetData>
    <row r="1" spans="1:10" ht="13" thickBot="1"/>
    <row r="2" spans="1:10">
      <c r="A2" s="178" t="s">
        <v>44</v>
      </c>
      <c r="B2" s="179"/>
      <c r="C2" s="179"/>
      <c r="D2" s="179"/>
      <c r="E2" s="179"/>
      <c r="F2" s="179"/>
      <c r="G2" s="221"/>
      <c r="H2" s="221"/>
      <c r="I2" s="221"/>
      <c r="J2" s="222"/>
    </row>
    <row r="3" spans="1:10" ht="13" thickBot="1">
      <c r="A3" s="181"/>
      <c r="B3" s="182"/>
      <c r="C3" s="182"/>
      <c r="D3" s="182"/>
      <c r="E3" s="182"/>
      <c r="F3" s="182"/>
      <c r="G3" s="167"/>
      <c r="H3" s="167"/>
      <c r="I3" s="167"/>
      <c r="J3" s="223"/>
    </row>
    <row r="5" spans="1:10" ht="13">
      <c r="A5" s="39" t="s">
        <v>49</v>
      </c>
      <c r="E5" s="39" t="s">
        <v>58</v>
      </c>
    </row>
    <row r="6" spans="1:10" ht="13">
      <c r="A6" s="39"/>
      <c r="E6" s="39"/>
    </row>
    <row r="7" spans="1:10" ht="27" customHeight="1">
      <c r="A7" s="224" t="s">
        <v>99</v>
      </c>
      <c r="B7" s="225"/>
      <c r="C7" s="225"/>
    </row>
    <row r="8" spans="1:10" ht="13">
      <c r="A8" s="39" t="s">
        <v>104</v>
      </c>
    </row>
    <row r="9" spans="1:10" ht="13">
      <c r="A9" s="39"/>
    </row>
    <row r="10" spans="1:10" ht="26">
      <c r="A10" s="142" t="s">
        <v>92</v>
      </c>
      <c r="B10" s="30" t="s">
        <v>45</v>
      </c>
      <c r="C10" s="30" t="s">
        <v>46</v>
      </c>
    </row>
    <row r="11" spans="1:10" ht="14">
      <c r="A11" s="29" t="s">
        <v>47</v>
      </c>
    </row>
    <row r="12" spans="1:10">
      <c r="A12" s="31"/>
      <c r="B12" s="32"/>
      <c r="C12" s="33"/>
    </row>
    <row r="13" spans="1:10">
      <c r="A13" s="34"/>
      <c r="C13" s="35"/>
    </row>
    <row r="14" spans="1:10">
      <c r="A14" s="34"/>
      <c r="C14" s="35"/>
    </row>
    <row r="15" spans="1:10">
      <c r="A15" s="36"/>
      <c r="B15" s="37"/>
      <c r="C15" s="38"/>
    </row>
    <row r="17" spans="1:3" ht="26">
      <c r="A17" s="40" t="s">
        <v>91</v>
      </c>
      <c r="B17" s="30" t="s">
        <v>45</v>
      </c>
      <c r="C17" s="30" t="s">
        <v>46</v>
      </c>
    </row>
    <row r="18" spans="1:3" ht="14">
      <c r="A18" s="29" t="s">
        <v>47</v>
      </c>
    </row>
    <row r="19" spans="1:3">
      <c r="A19" s="96"/>
      <c r="B19" s="32"/>
      <c r="C19" s="33"/>
    </row>
    <row r="20" spans="1:3">
      <c r="A20" s="34"/>
      <c r="C20" s="35"/>
    </row>
    <row r="21" spans="1:3">
      <c r="A21" s="34"/>
      <c r="C21" s="35"/>
    </row>
    <row r="22" spans="1:3">
      <c r="A22" s="36"/>
      <c r="B22" s="37"/>
      <c r="C22" s="38"/>
    </row>
    <row r="24" spans="1:3" ht="26">
      <c r="A24" s="40" t="s">
        <v>93</v>
      </c>
      <c r="B24" s="30" t="s">
        <v>45</v>
      </c>
      <c r="C24" s="30" t="s">
        <v>46</v>
      </c>
    </row>
    <row r="25" spans="1:3" ht="14">
      <c r="A25" s="29" t="s">
        <v>47</v>
      </c>
    </row>
    <row r="26" spans="1:3">
      <c r="A26" s="31"/>
      <c r="B26" s="32"/>
      <c r="C26" s="33"/>
    </row>
    <row r="27" spans="1:3">
      <c r="A27" s="34"/>
      <c r="C27" s="35"/>
    </row>
    <row r="28" spans="1:3">
      <c r="A28" s="34"/>
      <c r="C28" s="35"/>
    </row>
    <row r="29" spans="1:3">
      <c r="A29" s="34"/>
      <c r="C29" s="35"/>
    </row>
    <row r="30" spans="1:3">
      <c r="A30" s="34"/>
      <c r="C30" s="35"/>
    </row>
    <row r="31" spans="1:3">
      <c r="A31" s="34"/>
      <c r="C31" s="35"/>
    </row>
    <row r="32" spans="1:3">
      <c r="A32" s="36"/>
      <c r="B32" s="37"/>
      <c r="C32" s="38"/>
    </row>
    <row r="34" spans="1:1" ht="13">
      <c r="A34" s="26"/>
    </row>
  </sheetData>
  <customSheetViews>
    <customSheetView guid="{8DE055D8-94BD-4990-9BC1-AF66A014CAAA}" topLeftCell="A13">
      <selection activeCell="H13" sqref="H13"/>
      <pageMargins left="0.7" right="0.7" top="0.75" bottom="0.75" header="0.3" footer="0.3"/>
    </customSheetView>
  </customSheetViews>
  <mergeCells count="2">
    <mergeCell ref="A2:J3"/>
    <mergeCell ref="A7:C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Q41"/>
  <sheetViews>
    <sheetView zoomScale="40" zoomScaleNormal="40" workbookViewId="0">
      <selection activeCell="AE36" sqref="AE36"/>
    </sheetView>
  </sheetViews>
  <sheetFormatPr baseColWidth="10" defaultRowHeight="12.5"/>
  <cols>
    <col min="1" max="1" width="1" customWidth="1"/>
    <col min="2" max="2" width="11.36328125" style="34" customWidth="1"/>
    <col min="3" max="3" width="11.453125" style="50" customWidth="1"/>
    <col min="6" max="6" width="12.81640625" customWidth="1"/>
    <col min="11" max="12" width="11.54296875"/>
    <col min="15" max="15" width="13" customWidth="1"/>
    <col min="16" max="16" width="11.54296875" customWidth="1"/>
    <col min="20" max="20" width="11.36328125" style="34" customWidth="1"/>
    <col min="21" max="21" width="11.453125" style="50" customWidth="1"/>
  </cols>
  <sheetData>
    <row r="1" spans="2:43" ht="13" thickBot="1">
      <c r="T1"/>
      <c r="U1"/>
      <c r="W1" s="34"/>
      <c r="X1" s="50"/>
    </row>
    <row r="2" spans="2:43" ht="12.75" customHeight="1">
      <c r="C2" s="178" t="s">
        <v>54</v>
      </c>
      <c r="D2" s="259"/>
      <c r="E2" s="259"/>
      <c r="F2" s="259"/>
      <c r="G2" s="259"/>
      <c r="H2" s="259"/>
      <c r="I2" s="260"/>
      <c r="N2" s="95"/>
      <c r="O2" s="77"/>
      <c r="T2"/>
      <c r="U2"/>
      <c r="W2" s="34"/>
      <c r="X2" s="178" t="s">
        <v>61</v>
      </c>
      <c r="Y2" s="259"/>
      <c r="Z2" s="259"/>
      <c r="AA2" s="259"/>
      <c r="AB2" s="259"/>
      <c r="AC2" s="259"/>
      <c r="AD2" s="260"/>
      <c r="AI2" s="95"/>
      <c r="AJ2" s="77"/>
    </row>
    <row r="3" spans="2:43" ht="13.5" customHeight="1" thickBot="1">
      <c r="C3" s="261"/>
      <c r="D3" s="262"/>
      <c r="E3" s="262"/>
      <c r="F3" s="262"/>
      <c r="G3" s="262"/>
      <c r="H3" s="262"/>
      <c r="I3" s="263"/>
      <c r="T3"/>
      <c r="U3"/>
      <c r="W3" s="34"/>
      <c r="X3" s="261"/>
      <c r="Y3" s="262"/>
      <c r="Z3" s="262"/>
      <c r="AA3" s="262"/>
      <c r="AB3" s="262"/>
      <c r="AC3" s="262"/>
      <c r="AD3" s="263"/>
    </row>
    <row r="4" spans="2:43" ht="13.5" customHeight="1">
      <c r="C4" s="51" t="s">
        <v>55</v>
      </c>
      <c r="T4"/>
      <c r="U4"/>
      <c r="W4" s="34"/>
      <c r="X4" s="51" t="s">
        <v>55</v>
      </c>
    </row>
    <row r="5" spans="2:43" ht="13.5" customHeight="1">
      <c r="T5"/>
      <c r="U5"/>
      <c r="W5" s="34"/>
      <c r="X5" s="50"/>
    </row>
    <row r="6" spans="2:43" ht="13" thickBot="1">
      <c r="T6"/>
      <c r="U6"/>
      <c r="W6" s="34"/>
      <c r="X6" s="50"/>
    </row>
    <row r="7" spans="2:43" ht="14.25" customHeight="1">
      <c r="C7" s="213" t="s">
        <v>0</v>
      </c>
      <c r="D7" s="264"/>
      <c r="E7" s="265"/>
      <c r="F7" s="266"/>
      <c r="G7" s="266"/>
      <c r="H7" s="267"/>
      <c r="J7" s="52"/>
      <c r="K7" s="52"/>
      <c r="L7" s="52"/>
      <c r="M7" s="52"/>
      <c r="T7"/>
      <c r="U7"/>
      <c r="W7" s="34"/>
      <c r="X7" s="213" t="s">
        <v>0</v>
      </c>
      <c r="Y7" s="264"/>
      <c r="Z7" s="265"/>
      <c r="AA7" s="266"/>
      <c r="AB7" s="266"/>
      <c r="AC7" s="267"/>
      <c r="AE7" s="52"/>
      <c r="AF7" s="52"/>
      <c r="AG7" s="52"/>
      <c r="AH7" s="52"/>
    </row>
    <row r="8" spans="2:43" ht="14.25" customHeight="1">
      <c r="C8" s="215" t="s">
        <v>1</v>
      </c>
      <c r="D8" s="268"/>
      <c r="E8" s="269"/>
      <c r="F8" s="270"/>
      <c r="G8" s="270"/>
      <c r="H8" s="271"/>
      <c r="T8"/>
      <c r="U8"/>
      <c r="W8" s="34"/>
      <c r="X8" s="215" t="s">
        <v>1</v>
      </c>
      <c r="Y8" s="268"/>
      <c r="Z8" s="269"/>
      <c r="AA8" s="270"/>
      <c r="AB8" s="270"/>
      <c r="AC8" s="271"/>
    </row>
    <row r="9" spans="2:43" ht="14.25" customHeight="1">
      <c r="C9" s="215" t="s">
        <v>2</v>
      </c>
      <c r="D9" s="268"/>
      <c r="E9" s="269"/>
      <c r="F9" s="270"/>
      <c r="G9" s="270"/>
      <c r="H9" s="271"/>
      <c r="T9"/>
      <c r="U9"/>
      <c r="W9" s="34"/>
      <c r="X9" s="215" t="s">
        <v>2</v>
      </c>
      <c r="Y9" s="268"/>
      <c r="Z9" s="269"/>
      <c r="AA9" s="270"/>
      <c r="AB9" s="270"/>
      <c r="AC9" s="271"/>
    </row>
    <row r="10" spans="2:43" ht="23.25" customHeight="1">
      <c r="C10" s="215" t="s">
        <v>3</v>
      </c>
      <c r="D10" s="268"/>
      <c r="E10" s="269"/>
      <c r="F10" s="270"/>
      <c r="G10" s="270"/>
      <c r="H10" s="271"/>
      <c r="T10"/>
      <c r="U10"/>
      <c r="W10" s="34"/>
      <c r="X10" s="215" t="s">
        <v>3</v>
      </c>
      <c r="Y10" s="268"/>
      <c r="Z10" s="269"/>
      <c r="AA10" s="270"/>
      <c r="AB10" s="270"/>
      <c r="AC10" s="271"/>
    </row>
    <row r="11" spans="2:43" ht="14.25" customHeight="1">
      <c r="C11" s="217" t="s">
        <v>41</v>
      </c>
      <c r="D11" s="272"/>
      <c r="E11" s="273"/>
      <c r="F11" s="274"/>
      <c r="G11" s="274"/>
      <c r="H11" s="275"/>
      <c r="T11"/>
      <c r="U11"/>
      <c r="W11" s="34"/>
      <c r="X11" s="217" t="s">
        <v>41</v>
      </c>
      <c r="Y11" s="272"/>
      <c r="Z11" s="273"/>
      <c r="AA11" s="274"/>
      <c r="AB11" s="274"/>
      <c r="AC11" s="275"/>
    </row>
    <row r="12" spans="2:43" ht="13.5" customHeight="1" thickBot="1">
      <c r="C12" s="219" t="s">
        <v>66</v>
      </c>
      <c r="D12" s="276"/>
      <c r="E12" s="254"/>
      <c r="F12" s="255"/>
      <c r="G12" s="255"/>
      <c r="H12" s="256"/>
      <c r="T12"/>
      <c r="U12"/>
      <c r="W12" s="34"/>
      <c r="X12" s="219" t="s">
        <v>66</v>
      </c>
      <c r="Y12" s="276"/>
      <c r="Z12" s="254"/>
      <c r="AA12" s="255"/>
      <c r="AB12" s="255"/>
      <c r="AC12" s="256"/>
    </row>
    <row r="13" spans="2:43">
      <c r="B13" s="55"/>
      <c r="C13" s="257" t="s">
        <v>62</v>
      </c>
      <c r="D13" s="165"/>
      <c r="E13" s="165"/>
      <c r="F13" s="165"/>
      <c r="G13" s="165"/>
      <c r="H13" s="258"/>
      <c r="I13" s="145"/>
      <c r="J13" s="30" t="s">
        <v>51</v>
      </c>
      <c r="K13" s="27"/>
      <c r="L13" s="27"/>
      <c r="M13" s="27"/>
      <c r="T13"/>
      <c r="U13"/>
      <c r="W13" s="55"/>
      <c r="X13" s="257" t="s">
        <v>62</v>
      </c>
      <c r="Y13" s="165"/>
      <c r="Z13" s="165"/>
      <c r="AA13" s="165"/>
      <c r="AB13" s="165"/>
      <c r="AC13" s="258"/>
      <c r="AD13" s="145"/>
      <c r="AE13" s="30" t="s">
        <v>51</v>
      </c>
      <c r="AF13" s="27"/>
      <c r="AG13" s="27"/>
      <c r="AH13" s="27"/>
    </row>
    <row r="14" spans="2:43" ht="13" thickBot="1">
      <c r="B14" s="55"/>
      <c r="C14" s="251" t="s">
        <v>56</v>
      </c>
      <c r="D14" s="252"/>
      <c r="E14" s="252"/>
      <c r="F14" s="252"/>
      <c r="G14" s="252"/>
      <c r="H14" s="253"/>
      <c r="I14" s="146"/>
      <c r="J14" s="30" t="s">
        <v>43</v>
      </c>
      <c r="K14" s="27"/>
      <c r="L14" s="27"/>
      <c r="M14" s="27"/>
      <c r="T14"/>
      <c r="U14"/>
      <c r="W14" s="55"/>
      <c r="X14" s="251" t="s">
        <v>56</v>
      </c>
      <c r="Y14" s="252"/>
      <c r="Z14" s="252"/>
      <c r="AA14" s="252"/>
      <c r="AB14" s="252"/>
      <c r="AC14" s="253"/>
      <c r="AD14" s="146"/>
      <c r="AE14" s="30" t="s">
        <v>43</v>
      </c>
      <c r="AF14" s="27"/>
      <c r="AG14" s="27"/>
      <c r="AH14" s="27"/>
    </row>
    <row r="15" spans="2:43" ht="31.25" customHeight="1" thickBot="1">
      <c r="B15" s="55"/>
      <c r="C15" s="52"/>
      <c r="J15" s="147"/>
      <c r="L15" s="229" t="s">
        <v>102</v>
      </c>
      <c r="M15" s="230"/>
      <c r="N15" s="231"/>
      <c r="O15" s="231"/>
      <c r="P15" s="232"/>
      <c r="Q15" s="233" t="s">
        <v>101</v>
      </c>
      <c r="R15" s="234"/>
      <c r="S15" s="234"/>
      <c r="T15" s="234"/>
      <c r="U15" s="234"/>
      <c r="V15" s="235"/>
      <c r="X15" s="52"/>
      <c r="AE15" s="147"/>
      <c r="AG15" s="229" t="s">
        <v>102</v>
      </c>
      <c r="AH15" s="230"/>
      <c r="AI15" s="231"/>
      <c r="AJ15" s="231"/>
      <c r="AK15" s="232"/>
      <c r="AL15" s="233" t="s">
        <v>101</v>
      </c>
      <c r="AM15" s="234"/>
      <c r="AN15" s="234"/>
      <c r="AO15" s="234"/>
      <c r="AP15" s="234"/>
      <c r="AQ15" s="235"/>
    </row>
    <row r="16" spans="2:43" ht="18.75" customHeight="1">
      <c r="C16" s="186" t="s">
        <v>5</v>
      </c>
      <c r="D16" s="186" t="s">
        <v>6</v>
      </c>
      <c r="E16" s="192" t="s">
        <v>82</v>
      </c>
      <c r="F16" s="186" t="s">
        <v>88</v>
      </c>
      <c r="G16" s="186" t="s">
        <v>75</v>
      </c>
      <c r="H16" s="186" t="s">
        <v>106</v>
      </c>
      <c r="I16" s="245" t="s">
        <v>87</v>
      </c>
      <c r="J16" s="245" t="s">
        <v>89</v>
      </c>
      <c r="K16" s="186" t="s">
        <v>94</v>
      </c>
      <c r="L16" s="192" t="s">
        <v>103</v>
      </c>
      <c r="M16" s="186" t="s">
        <v>100</v>
      </c>
      <c r="N16" s="236" t="s">
        <v>107</v>
      </c>
      <c r="O16" s="236" t="s">
        <v>76</v>
      </c>
      <c r="P16" s="236" t="s">
        <v>80</v>
      </c>
      <c r="Q16" s="192" t="s">
        <v>95</v>
      </c>
      <c r="R16" s="186" t="s">
        <v>50</v>
      </c>
      <c r="S16" s="186" t="s">
        <v>90</v>
      </c>
      <c r="T16" s="236" t="s">
        <v>107</v>
      </c>
      <c r="U16" s="236" t="s">
        <v>76</v>
      </c>
      <c r="V16" s="236" t="s">
        <v>80</v>
      </c>
      <c r="W16" s="34"/>
      <c r="X16" s="186" t="s">
        <v>5</v>
      </c>
      <c r="Y16" s="186" t="s">
        <v>6</v>
      </c>
      <c r="Z16" s="192" t="s">
        <v>82</v>
      </c>
      <c r="AA16" s="186" t="s">
        <v>88</v>
      </c>
      <c r="AB16" s="186" t="s">
        <v>75</v>
      </c>
      <c r="AC16" s="186" t="s">
        <v>106</v>
      </c>
      <c r="AD16" s="245" t="s">
        <v>87</v>
      </c>
      <c r="AE16" s="245" t="s">
        <v>89</v>
      </c>
      <c r="AF16" s="186" t="s">
        <v>94</v>
      </c>
      <c r="AG16" s="192" t="s">
        <v>103</v>
      </c>
      <c r="AH16" s="186" t="s">
        <v>100</v>
      </c>
      <c r="AI16" s="236" t="s">
        <v>107</v>
      </c>
      <c r="AJ16" s="236" t="s">
        <v>76</v>
      </c>
      <c r="AK16" s="236" t="s">
        <v>80</v>
      </c>
      <c r="AL16" s="192" t="s">
        <v>95</v>
      </c>
      <c r="AM16" s="186" t="s">
        <v>50</v>
      </c>
      <c r="AN16" s="186" t="s">
        <v>90</v>
      </c>
      <c r="AO16" s="236" t="s">
        <v>107</v>
      </c>
      <c r="AP16" s="236" t="s">
        <v>76</v>
      </c>
      <c r="AQ16" s="236" t="s">
        <v>80</v>
      </c>
    </row>
    <row r="17" spans="3:43" ht="31.5" customHeight="1">
      <c r="C17" s="187"/>
      <c r="D17" s="187"/>
      <c r="E17" s="193"/>
      <c r="F17" s="187"/>
      <c r="G17" s="196"/>
      <c r="H17" s="187"/>
      <c r="I17" s="246"/>
      <c r="J17" s="246"/>
      <c r="K17" s="187"/>
      <c r="L17" s="193"/>
      <c r="M17" s="187"/>
      <c r="N17" s="237"/>
      <c r="O17" s="237"/>
      <c r="P17" s="237"/>
      <c r="Q17" s="193"/>
      <c r="R17" s="187"/>
      <c r="S17" s="187"/>
      <c r="T17" s="237"/>
      <c r="U17" s="237"/>
      <c r="V17" s="237"/>
      <c r="W17" s="34"/>
      <c r="X17" s="187"/>
      <c r="Y17" s="187"/>
      <c r="Z17" s="193"/>
      <c r="AA17" s="187"/>
      <c r="AB17" s="196"/>
      <c r="AC17" s="187"/>
      <c r="AD17" s="246"/>
      <c r="AE17" s="246"/>
      <c r="AF17" s="187"/>
      <c r="AG17" s="193"/>
      <c r="AH17" s="187"/>
      <c r="AI17" s="237"/>
      <c r="AJ17" s="237"/>
      <c r="AK17" s="237"/>
      <c r="AL17" s="193"/>
      <c r="AM17" s="187"/>
      <c r="AN17" s="187"/>
      <c r="AO17" s="237"/>
      <c r="AP17" s="237"/>
      <c r="AQ17" s="237"/>
    </row>
    <row r="18" spans="3:43" ht="58.25" customHeight="1" thickBot="1">
      <c r="C18" s="188"/>
      <c r="D18" s="188"/>
      <c r="E18" s="194"/>
      <c r="F18" s="188"/>
      <c r="G18" s="197"/>
      <c r="H18" s="188"/>
      <c r="I18" s="247"/>
      <c r="J18" s="247"/>
      <c r="K18" s="188"/>
      <c r="L18" s="194"/>
      <c r="M18" s="187"/>
      <c r="N18" s="237"/>
      <c r="O18" s="237"/>
      <c r="P18" s="237"/>
      <c r="Q18" s="194"/>
      <c r="R18" s="188"/>
      <c r="S18" s="188"/>
      <c r="T18" s="237"/>
      <c r="U18" s="238"/>
      <c r="V18" s="238"/>
      <c r="W18" s="34"/>
      <c r="X18" s="188"/>
      <c r="Y18" s="188"/>
      <c r="Z18" s="194"/>
      <c r="AA18" s="188"/>
      <c r="AB18" s="197"/>
      <c r="AC18" s="188"/>
      <c r="AD18" s="247"/>
      <c r="AE18" s="247"/>
      <c r="AF18" s="188"/>
      <c r="AG18" s="194"/>
      <c r="AH18" s="187"/>
      <c r="AI18" s="237"/>
      <c r="AJ18" s="237"/>
      <c r="AK18" s="237"/>
      <c r="AL18" s="194"/>
      <c r="AM18" s="188"/>
      <c r="AN18" s="188"/>
      <c r="AO18" s="237"/>
      <c r="AP18" s="238"/>
      <c r="AQ18" s="238"/>
    </row>
    <row r="19" spans="3:43" ht="21.5" thickBot="1">
      <c r="C19" s="73" t="s">
        <v>74</v>
      </c>
      <c r="D19" s="122"/>
      <c r="E19" s="88"/>
      <c r="F19" s="123"/>
      <c r="G19" s="124"/>
      <c r="H19" s="123"/>
      <c r="I19" s="88"/>
      <c r="J19" s="88"/>
      <c r="K19" s="123"/>
      <c r="L19" s="148"/>
      <c r="M19" s="121"/>
      <c r="N19" s="121"/>
      <c r="O19" s="121"/>
      <c r="P19" s="121"/>
      <c r="Q19" s="151"/>
      <c r="R19" s="123"/>
      <c r="S19" s="123"/>
      <c r="T19" s="38"/>
      <c r="U19" s="123"/>
      <c r="V19" s="125"/>
      <c r="X19" s="73" t="s">
        <v>74</v>
      </c>
      <c r="Y19" s="122"/>
      <c r="Z19" s="88"/>
      <c r="AA19" s="123"/>
      <c r="AB19" s="124"/>
      <c r="AC19" s="123"/>
      <c r="AD19" s="88"/>
      <c r="AE19" s="88"/>
      <c r="AF19" s="123"/>
      <c r="AG19" s="88"/>
      <c r="AH19" s="36"/>
      <c r="AI19" s="38"/>
      <c r="AJ19" s="123"/>
      <c r="AK19" s="125"/>
      <c r="AL19" s="88"/>
      <c r="AM19" s="123"/>
      <c r="AN19" s="123"/>
      <c r="AO19" s="38"/>
      <c r="AP19" s="123"/>
      <c r="AQ19" s="125"/>
    </row>
    <row r="20" spans="3:43" ht="13" thickBot="1">
      <c r="C20" s="69" t="s">
        <v>29</v>
      </c>
      <c r="D20" s="84"/>
      <c r="E20" s="72"/>
      <c r="F20" s="21"/>
      <c r="G20" s="116">
        <f>E20-E19</f>
        <v>0</v>
      </c>
      <c r="H20" s="129" t="e">
        <f>(G20-F20)/F20</f>
        <v>#DIV/0!</v>
      </c>
      <c r="I20" s="88"/>
      <c r="J20" s="72"/>
      <c r="K20" s="21"/>
      <c r="L20" s="148"/>
      <c r="M20" s="100">
        <f>(L20-L19)</f>
        <v>0</v>
      </c>
      <c r="N20" s="144" t="e">
        <f>(M20-K20)/K20</f>
        <v>#DIV/0!</v>
      </c>
      <c r="O20" s="144" t="e">
        <f t="shared" ref="O20:O31" si="0">M20/(I20-I19)</f>
        <v>#DIV/0!</v>
      </c>
      <c r="P20" s="144" t="e">
        <f>(M20)/((J20-J19)+M20)</f>
        <v>#DIV/0!</v>
      </c>
      <c r="Q20" s="143"/>
      <c r="R20" s="100">
        <f>0.16*($I$13*1000)^0.5*(55-$I$14)*30*24/1000</f>
        <v>0</v>
      </c>
      <c r="S20" s="100">
        <f t="shared" ref="S20:S31" si="1">(I20-I19)-((J20-J19)-(Q20-Q19)-R20)</f>
        <v>0</v>
      </c>
      <c r="T20" s="129" t="e">
        <f t="shared" ref="T20:T32" si="2">(S20-K20)/K20</f>
        <v>#DIV/0!</v>
      </c>
      <c r="U20" s="99" t="e">
        <f t="shared" ref="U20:U31" si="3">S20/(I20-I19)</f>
        <v>#DIV/0!</v>
      </c>
      <c r="V20" s="99" t="e">
        <f t="shared" ref="V20:V31" si="4">(S20)/((J20-J19)+S20)</f>
        <v>#DIV/0!</v>
      </c>
      <c r="X20" s="69" t="s">
        <v>29</v>
      </c>
      <c r="Y20" s="84"/>
      <c r="Z20" s="72"/>
      <c r="AA20" s="21"/>
      <c r="AB20" s="116">
        <f>Z20-Z19</f>
        <v>0</v>
      </c>
      <c r="AC20" s="129" t="e">
        <f>(AB20-AA20)/AA20</f>
        <v>#DIV/0!</v>
      </c>
      <c r="AD20" s="88"/>
      <c r="AE20" s="72"/>
      <c r="AF20" s="21"/>
      <c r="AG20" s="88"/>
      <c r="AH20" s="127">
        <f>(AG20-AG19)</f>
        <v>0</v>
      </c>
      <c r="AI20" s="129" t="e">
        <f>(AH20-AF20)/AF20</f>
        <v>#DIV/0!</v>
      </c>
      <c r="AJ20" s="144" t="e">
        <f t="shared" ref="AJ20:AJ31" si="5">AH20/(AD20-AD19)</f>
        <v>#DIV/0!</v>
      </c>
      <c r="AK20" s="144" t="e">
        <f>(AH20)/((AE20-AE19)+AH20)</f>
        <v>#DIV/0!</v>
      </c>
      <c r="AL20" s="143"/>
      <c r="AM20" s="100">
        <f>0.16*($I$13*1000)^0.5*(55-$I$14)*30*24/1000</f>
        <v>0</v>
      </c>
      <c r="AN20" s="100">
        <f t="shared" ref="AN20:AN31" si="6">(AD20-AD19)-((AE20-AE19)-(AL20-AL19)-AM20)</f>
        <v>0</v>
      </c>
      <c r="AO20" s="129" t="e">
        <f t="shared" ref="AO20:AO32" si="7">(AN20-AF20)/AF20</f>
        <v>#DIV/0!</v>
      </c>
      <c r="AP20" s="99" t="e">
        <f t="shared" ref="AP20:AP31" si="8">AN20/(AD20-AD19)</f>
        <v>#DIV/0!</v>
      </c>
      <c r="AQ20" s="99" t="e">
        <f t="shared" ref="AQ20:AQ31" si="9">(AN20)/((AE20-AE19)+AN20)</f>
        <v>#DIV/0!</v>
      </c>
    </row>
    <row r="21" spans="3:43" ht="13" thickBot="1">
      <c r="C21" s="69" t="s">
        <v>30</v>
      </c>
      <c r="D21" s="84"/>
      <c r="E21" s="72"/>
      <c r="F21" s="21"/>
      <c r="G21" s="116">
        <f t="shared" ref="G21:G31" si="10">E21-E20</f>
        <v>0</v>
      </c>
      <c r="H21" s="129" t="e">
        <f t="shared" ref="H21:H31" si="11">(G21-F21)/F21</f>
        <v>#DIV/0!</v>
      </c>
      <c r="I21" s="72"/>
      <c r="J21" s="72"/>
      <c r="K21" s="21"/>
      <c r="L21" s="149"/>
      <c r="M21" s="100">
        <f t="shared" ref="M21:M31" si="12">(L21-L20)</f>
        <v>0</v>
      </c>
      <c r="N21" s="144" t="e">
        <f t="shared" ref="N21:N31" si="13">(M21-K21)/K21</f>
        <v>#DIV/0!</v>
      </c>
      <c r="O21" s="144" t="e">
        <f t="shared" si="0"/>
        <v>#DIV/0!</v>
      </c>
      <c r="P21" s="144" t="e">
        <f t="shared" ref="P21:P31" si="14">(M21)/((J21-J20)+M21)</f>
        <v>#DIV/0!</v>
      </c>
      <c r="Q21" s="143"/>
      <c r="R21" s="100">
        <f t="shared" ref="R21:R31" si="15">0.16*($I$13*1000)^0.5*(55-$I$14)*30*24/1000</f>
        <v>0</v>
      </c>
      <c r="S21" s="100">
        <f t="shared" si="1"/>
        <v>0</v>
      </c>
      <c r="T21" s="129" t="e">
        <f t="shared" si="2"/>
        <v>#DIV/0!</v>
      </c>
      <c r="U21" s="99" t="e">
        <f t="shared" si="3"/>
        <v>#DIV/0!</v>
      </c>
      <c r="V21" s="99" t="e">
        <f t="shared" si="4"/>
        <v>#DIV/0!</v>
      </c>
      <c r="X21" s="69" t="s">
        <v>30</v>
      </c>
      <c r="Y21" s="84"/>
      <c r="Z21" s="72"/>
      <c r="AA21" s="21"/>
      <c r="AB21" s="116">
        <f t="shared" ref="AB21:AB31" si="16">Z21-Z20</f>
        <v>0</v>
      </c>
      <c r="AC21" s="129" t="e">
        <f t="shared" ref="AC21:AC31" si="17">(AB21-AA21)/AA21</f>
        <v>#DIV/0!</v>
      </c>
      <c r="AD21" s="72"/>
      <c r="AE21" s="72"/>
      <c r="AF21" s="21"/>
      <c r="AG21" s="72"/>
      <c r="AH21" s="127">
        <f t="shared" ref="AH21:AH31" si="18">(AG21-AG20)</f>
        <v>0</v>
      </c>
      <c r="AI21" s="129" t="e">
        <f t="shared" ref="AI21:AI31" si="19">(AH21-AF21)/AF21</f>
        <v>#DIV/0!</v>
      </c>
      <c r="AJ21" s="144" t="e">
        <f t="shared" si="5"/>
        <v>#DIV/0!</v>
      </c>
      <c r="AK21" s="144" t="e">
        <f t="shared" ref="AK21:AK31" si="20">(AH21)/((AE21-AE20)+AH21)</f>
        <v>#DIV/0!</v>
      </c>
      <c r="AL21" s="143"/>
      <c r="AM21" s="100">
        <f t="shared" ref="AM21:AM31" si="21">0.16*($I$13*1000)^0.5*(55-$I$14)*30*24/1000</f>
        <v>0</v>
      </c>
      <c r="AN21" s="100">
        <f t="shared" si="6"/>
        <v>0</v>
      </c>
      <c r="AO21" s="129" t="e">
        <f t="shared" si="7"/>
        <v>#DIV/0!</v>
      </c>
      <c r="AP21" s="99" t="e">
        <f t="shared" si="8"/>
        <v>#DIV/0!</v>
      </c>
      <c r="AQ21" s="99" t="e">
        <f t="shared" si="9"/>
        <v>#DIV/0!</v>
      </c>
    </row>
    <row r="22" spans="3:43" ht="13" thickBot="1">
      <c r="C22" s="69" t="s">
        <v>31</v>
      </c>
      <c r="D22" s="84"/>
      <c r="E22" s="72"/>
      <c r="F22" s="21"/>
      <c r="G22" s="116">
        <f t="shared" si="10"/>
        <v>0</v>
      </c>
      <c r="H22" s="129" t="e">
        <f t="shared" si="11"/>
        <v>#DIV/0!</v>
      </c>
      <c r="I22" s="72"/>
      <c r="J22" s="72"/>
      <c r="K22" s="21"/>
      <c r="L22" s="149"/>
      <c r="M22" s="100">
        <f t="shared" si="12"/>
        <v>0</v>
      </c>
      <c r="N22" s="144" t="e">
        <f t="shared" si="13"/>
        <v>#DIV/0!</v>
      </c>
      <c r="O22" s="144" t="e">
        <f t="shared" si="0"/>
        <v>#DIV/0!</v>
      </c>
      <c r="P22" s="144" t="e">
        <f t="shared" si="14"/>
        <v>#DIV/0!</v>
      </c>
      <c r="Q22" s="143"/>
      <c r="R22" s="100">
        <f t="shared" si="15"/>
        <v>0</v>
      </c>
      <c r="S22" s="100">
        <f t="shared" si="1"/>
        <v>0</v>
      </c>
      <c r="T22" s="129" t="e">
        <f t="shared" si="2"/>
        <v>#DIV/0!</v>
      </c>
      <c r="U22" s="99" t="e">
        <f t="shared" si="3"/>
        <v>#DIV/0!</v>
      </c>
      <c r="V22" s="99" t="e">
        <f t="shared" si="4"/>
        <v>#DIV/0!</v>
      </c>
      <c r="X22" s="69" t="s">
        <v>31</v>
      </c>
      <c r="Y22" s="84"/>
      <c r="Z22" s="72"/>
      <c r="AA22" s="21"/>
      <c r="AB22" s="116">
        <f t="shared" si="16"/>
        <v>0</v>
      </c>
      <c r="AC22" s="129" t="e">
        <f t="shared" si="17"/>
        <v>#DIV/0!</v>
      </c>
      <c r="AD22" s="72"/>
      <c r="AE22" s="72"/>
      <c r="AF22" s="21"/>
      <c r="AG22" s="72"/>
      <c r="AH22" s="127">
        <f t="shared" si="18"/>
        <v>0</v>
      </c>
      <c r="AI22" s="129" t="e">
        <f t="shared" si="19"/>
        <v>#DIV/0!</v>
      </c>
      <c r="AJ22" s="144" t="e">
        <f t="shared" si="5"/>
        <v>#DIV/0!</v>
      </c>
      <c r="AK22" s="144" t="e">
        <f t="shared" si="20"/>
        <v>#DIV/0!</v>
      </c>
      <c r="AL22" s="143"/>
      <c r="AM22" s="100">
        <f t="shared" si="21"/>
        <v>0</v>
      </c>
      <c r="AN22" s="100">
        <f t="shared" si="6"/>
        <v>0</v>
      </c>
      <c r="AO22" s="129" t="e">
        <f t="shared" si="7"/>
        <v>#DIV/0!</v>
      </c>
      <c r="AP22" s="99" t="e">
        <f t="shared" si="8"/>
        <v>#DIV/0!</v>
      </c>
      <c r="AQ22" s="99" t="e">
        <f t="shared" si="9"/>
        <v>#DIV/0!</v>
      </c>
    </row>
    <row r="23" spans="3:43" ht="13" thickBot="1">
      <c r="C23" s="69" t="s">
        <v>32</v>
      </c>
      <c r="D23" s="84"/>
      <c r="E23" s="72"/>
      <c r="F23" s="21"/>
      <c r="G23" s="116">
        <f t="shared" si="10"/>
        <v>0</v>
      </c>
      <c r="H23" s="129" t="e">
        <f t="shared" si="11"/>
        <v>#DIV/0!</v>
      </c>
      <c r="I23" s="72"/>
      <c r="J23" s="72"/>
      <c r="K23" s="21"/>
      <c r="L23" s="149"/>
      <c r="M23" s="100">
        <f t="shared" si="12"/>
        <v>0</v>
      </c>
      <c r="N23" s="144" t="e">
        <f t="shared" si="13"/>
        <v>#DIV/0!</v>
      </c>
      <c r="O23" s="144" t="e">
        <f t="shared" si="0"/>
        <v>#DIV/0!</v>
      </c>
      <c r="P23" s="144" t="e">
        <f t="shared" si="14"/>
        <v>#DIV/0!</v>
      </c>
      <c r="Q23" s="143"/>
      <c r="R23" s="100">
        <f t="shared" si="15"/>
        <v>0</v>
      </c>
      <c r="S23" s="100">
        <f t="shared" si="1"/>
        <v>0</v>
      </c>
      <c r="T23" s="129" t="e">
        <f t="shared" si="2"/>
        <v>#DIV/0!</v>
      </c>
      <c r="U23" s="99" t="e">
        <f t="shared" si="3"/>
        <v>#DIV/0!</v>
      </c>
      <c r="V23" s="99" t="e">
        <f t="shared" si="4"/>
        <v>#DIV/0!</v>
      </c>
      <c r="X23" s="69" t="s">
        <v>32</v>
      </c>
      <c r="Y23" s="84"/>
      <c r="Z23" s="72"/>
      <c r="AA23" s="21"/>
      <c r="AB23" s="116">
        <f t="shared" si="16"/>
        <v>0</v>
      </c>
      <c r="AC23" s="129" t="e">
        <f t="shared" si="17"/>
        <v>#DIV/0!</v>
      </c>
      <c r="AD23" s="72"/>
      <c r="AE23" s="72"/>
      <c r="AF23" s="21"/>
      <c r="AG23" s="72"/>
      <c r="AH23" s="127">
        <f t="shared" si="18"/>
        <v>0</v>
      </c>
      <c r="AI23" s="129" t="e">
        <f t="shared" si="19"/>
        <v>#DIV/0!</v>
      </c>
      <c r="AJ23" s="144" t="e">
        <f t="shared" si="5"/>
        <v>#DIV/0!</v>
      </c>
      <c r="AK23" s="144" t="e">
        <f t="shared" si="20"/>
        <v>#DIV/0!</v>
      </c>
      <c r="AL23" s="143"/>
      <c r="AM23" s="100">
        <f t="shared" si="21"/>
        <v>0</v>
      </c>
      <c r="AN23" s="100">
        <f t="shared" si="6"/>
        <v>0</v>
      </c>
      <c r="AO23" s="129" t="e">
        <f t="shared" si="7"/>
        <v>#DIV/0!</v>
      </c>
      <c r="AP23" s="99" t="e">
        <f t="shared" si="8"/>
        <v>#DIV/0!</v>
      </c>
      <c r="AQ23" s="99" t="e">
        <f t="shared" si="9"/>
        <v>#DIV/0!</v>
      </c>
    </row>
    <row r="24" spans="3:43" ht="13" thickBot="1">
      <c r="C24" s="69" t="s">
        <v>33</v>
      </c>
      <c r="D24" s="84"/>
      <c r="E24" s="72"/>
      <c r="F24" s="21"/>
      <c r="G24" s="116">
        <f t="shared" si="10"/>
        <v>0</v>
      </c>
      <c r="H24" s="129" t="e">
        <f t="shared" si="11"/>
        <v>#DIV/0!</v>
      </c>
      <c r="I24" s="72"/>
      <c r="J24" s="72"/>
      <c r="K24" s="21"/>
      <c r="L24" s="149"/>
      <c r="M24" s="100">
        <f t="shared" si="12"/>
        <v>0</v>
      </c>
      <c r="N24" s="144" t="e">
        <f t="shared" si="13"/>
        <v>#DIV/0!</v>
      </c>
      <c r="O24" s="144" t="e">
        <f t="shared" si="0"/>
        <v>#DIV/0!</v>
      </c>
      <c r="P24" s="144" t="e">
        <f t="shared" si="14"/>
        <v>#DIV/0!</v>
      </c>
      <c r="Q24" s="143"/>
      <c r="R24" s="100">
        <f t="shared" si="15"/>
        <v>0</v>
      </c>
      <c r="S24" s="100">
        <f t="shared" si="1"/>
        <v>0</v>
      </c>
      <c r="T24" s="129" t="e">
        <f t="shared" si="2"/>
        <v>#DIV/0!</v>
      </c>
      <c r="U24" s="99" t="e">
        <f t="shared" si="3"/>
        <v>#DIV/0!</v>
      </c>
      <c r="V24" s="99" t="e">
        <f t="shared" si="4"/>
        <v>#DIV/0!</v>
      </c>
      <c r="X24" s="69" t="s">
        <v>33</v>
      </c>
      <c r="Y24" s="84"/>
      <c r="Z24" s="72"/>
      <c r="AA24" s="21"/>
      <c r="AB24" s="116">
        <f t="shared" si="16"/>
        <v>0</v>
      </c>
      <c r="AC24" s="129" t="e">
        <f t="shared" si="17"/>
        <v>#DIV/0!</v>
      </c>
      <c r="AD24" s="72"/>
      <c r="AE24" s="72"/>
      <c r="AF24" s="21"/>
      <c r="AG24" s="72"/>
      <c r="AH24" s="127">
        <f t="shared" si="18"/>
        <v>0</v>
      </c>
      <c r="AI24" s="129" t="e">
        <f t="shared" si="19"/>
        <v>#DIV/0!</v>
      </c>
      <c r="AJ24" s="144" t="e">
        <f t="shared" si="5"/>
        <v>#DIV/0!</v>
      </c>
      <c r="AK24" s="144" t="e">
        <f t="shared" si="20"/>
        <v>#DIV/0!</v>
      </c>
      <c r="AL24" s="143"/>
      <c r="AM24" s="100">
        <f t="shared" si="21"/>
        <v>0</v>
      </c>
      <c r="AN24" s="100">
        <f t="shared" si="6"/>
        <v>0</v>
      </c>
      <c r="AO24" s="129" t="e">
        <f t="shared" si="7"/>
        <v>#DIV/0!</v>
      </c>
      <c r="AP24" s="99" t="e">
        <f t="shared" si="8"/>
        <v>#DIV/0!</v>
      </c>
      <c r="AQ24" s="99" t="e">
        <f t="shared" si="9"/>
        <v>#DIV/0!</v>
      </c>
    </row>
    <row r="25" spans="3:43" ht="13" thickBot="1">
      <c r="C25" s="69" t="s">
        <v>34</v>
      </c>
      <c r="D25" s="84"/>
      <c r="E25" s="72"/>
      <c r="F25" s="21"/>
      <c r="G25" s="116">
        <f t="shared" si="10"/>
        <v>0</v>
      </c>
      <c r="H25" s="129" t="e">
        <f t="shared" si="11"/>
        <v>#DIV/0!</v>
      </c>
      <c r="I25" s="72"/>
      <c r="J25" s="72"/>
      <c r="K25" s="21"/>
      <c r="L25" s="149"/>
      <c r="M25" s="100">
        <f t="shared" si="12"/>
        <v>0</v>
      </c>
      <c r="N25" s="144" t="e">
        <f t="shared" si="13"/>
        <v>#DIV/0!</v>
      </c>
      <c r="O25" s="144" t="e">
        <f t="shared" si="0"/>
        <v>#DIV/0!</v>
      </c>
      <c r="P25" s="144" t="e">
        <f t="shared" si="14"/>
        <v>#DIV/0!</v>
      </c>
      <c r="Q25" s="143"/>
      <c r="R25" s="100">
        <f t="shared" si="15"/>
        <v>0</v>
      </c>
      <c r="S25" s="100">
        <f t="shared" si="1"/>
        <v>0</v>
      </c>
      <c r="T25" s="129" t="e">
        <f t="shared" si="2"/>
        <v>#DIV/0!</v>
      </c>
      <c r="U25" s="99" t="e">
        <f t="shared" si="3"/>
        <v>#DIV/0!</v>
      </c>
      <c r="V25" s="99" t="e">
        <f t="shared" si="4"/>
        <v>#DIV/0!</v>
      </c>
      <c r="X25" s="69" t="s">
        <v>34</v>
      </c>
      <c r="Y25" s="84"/>
      <c r="Z25" s="72"/>
      <c r="AA25" s="21"/>
      <c r="AB25" s="116">
        <f t="shared" si="16"/>
        <v>0</v>
      </c>
      <c r="AC25" s="129" t="e">
        <f t="shared" si="17"/>
        <v>#DIV/0!</v>
      </c>
      <c r="AD25" s="72"/>
      <c r="AE25" s="72"/>
      <c r="AF25" s="21"/>
      <c r="AG25" s="72"/>
      <c r="AH25" s="127">
        <f t="shared" si="18"/>
        <v>0</v>
      </c>
      <c r="AI25" s="129" t="e">
        <f t="shared" si="19"/>
        <v>#DIV/0!</v>
      </c>
      <c r="AJ25" s="144" t="e">
        <f t="shared" si="5"/>
        <v>#DIV/0!</v>
      </c>
      <c r="AK25" s="144" t="e">
        <f t="shared" si="20"/>
        <v>#DIV/0!</v>
      </c>
      <c r="AL25" s="143"/>
      <c r="AM25" s="100">
        <f t="shared" si="21"/>
        <v>0</v>
      </c>
      <c r="AN25" s="100">
        <f t="shared" si="6"/>
        <v>0</v>
      </c>
      <c r="AO25" s="129" t="e">
        <f t="shared" si="7"/>
        <v>#DIV/0!</v>
      </c>
      <c r="AP25" s="99" t="e">
        <f t="shared" si="8"/>
        <v>#DIV/0!</v>
      </c>
      <c r="AQ25" s="99" t="e">
        <f t="shared" si="9"/>
        <v>#DIV/0!</v>
      </c>
    </row>
    <row r="26" spans="3:43" ht="13" thickBot="1">
      <c r="C26" s="69" t="s">
        <v>35</v>
      </c>
      <c r="D26" s="84"/>
      <c r="E26" s="72"/>
      <c r="F26" s="21"/>
      <c r="G26" s="116">
        <f t="shared" si="10"/>
        <v>0</v>
      </c>
      <c r="H26" s="129" t="e">
        <f t="shared" si="11"/>
        <v>#DIV/0!</v>
      </c>
      <c r="I26" s="72"/>
      <c r="J26" s="72"/>
      <c r="K26" s="21"/>
      <c r="L26" s="149"/>
      <c r="M26" s="100">
        <f t="shared" si="12"/>
        <v>0</v>
      </c>
      <c r="N26" s="144" t="e">
        <f t="shared" si="13"/>
        <v>#DIV/0!</v>
      </c>
      <c r="O26" s="144" t="e">
        <f t="shared" si="0"/>
        <v>#DIV/0!</v>
      </c>
      <c r="P26" s="144" t="e">
        <f t="shared" si="14"/>
        <v>#DIV/0!</v>
      </c>
      <c r="Q26" s="143"/>
      <c r="R26" s="100">
        <f t="shared" si="15"/>
        <v>0</v>
      </c>
      <c r="S26" s="100">
        <f t="shared" si="1"/>
        <v>0</v>
      </c>
      <c r="T26" s="129" t="e">
        <f t="shared" si="2"/>
        <v>#DIV/0!</v>
      </c>
      <c r="U26" s="99" t="e">
        <f t="shared" si="3"/>
        <v>#DIV/0!</v>
      </c>
      <c r="V26" s="99" t="e">
        <f t="shared" si="4"/>
        <v>#DIV/0!</v>
      </c>
      <c r="X26" s="69" t="s">
        <v>35</v>
      </c>
      <c r="Y26" s="84"/>
      <c r="Z26" s="72"/>
      <c r="AA26" s="21"/>
      <c r="AB26" s="116">
        <f t="shared" si="16"/>
        <v>0</v>
      </c>
      <c r="AC26" s="129" t="e">
        <f t="shared" si="17"/>
        <v>#DIV/0!</v>
      </c>
      <c r="AD26" s="72"/>
      <c r="AE26" s="72"/>
      <c r="AF26" s="21"/>
      <c r="AG26" s="72"/>
      <c r="AH26" s="127">
        <f t="shared" si="18"/>
        <v>0</v>
      </c>
      <c r="AI26" s="129" t="e">
        <f t="shared" si="19"/>
        <v>#DIV/0!</v>
      </c>
      <c r="AJ26" s="144" t="e">
        <f t="shared" si="5"/>
        <v>#DIV/0!</v>
      </c>
      <c r="AK26" s="144" t="e">
        <f t="shared" si="20"/>
        <v>#DIV/0!</v>
      </c>
      <c r="AL26" s="143"/>
      <c r="AM26" s="100">
        <f t="shared" si="21"/>
        <v>0</v>
      </c>
      <c r="AN26" s="100">
        <f t="shared" si="6"/>
        <v>0</v>
      </c>
      <c r="AO26" s="129" t="e">
        <f t="shared" si="7"/>
        <v>#DIV/0!</v>
      </c>
      <c r="AP26" s="99" t="e">
        <f t="shared" si="8"/>
        <v>#DIV/0!</v>
      </c>
      <c r="AQ26" s="99" t="e">
        <f t="shared" si="9"/>
        <v>#DIV/0!</v>
      </c>
    </row>
    <row r="27" spans="3:43" ht="13" thickBot="1">
      <c r="C27" s="69" t="s">
        <v>36</v>
      </c>
      <c r="D27" s="84"/>
      <c r="E27" s="72"/>
      <c r="F27" s="21"/>
      <c r="G27" s="116">
        <f t="shared" si="10"/>
        <v>0</v>
      </c>
      <c r="H27" s="129" t="e">
        <f t="shared" si="11"/>
        <v>#DIV/0!</v>
      </c>
      <c r="I27" s="72"/>
      <c r="J27" s="72"/>
      <c r="K27" s="21"/>
      <c r="L27" s="149"/>
      <c r="M27" s="100">
        <f t="shared" si="12"/>
        <v>0</v>
      </c>
      <c r="N27" s="144" t="e">
        <f t="shared" si="13"/>
        <v>#DIV/0!</v>
      </c>
      <c r="O27" s="144" t="e">
        <f t="shared" si="0"/>
        <v>#DIV/0!</v>
      </c>
      <c r="P27" s="144" t="e">
        <f t="shared" si="14"/>
        <v>#DIV/0!</v>
      </c>
      <c r="Q27" s="143"/>
      <c r="R27" s="100">
        <f t="shared" si="15"/>
        <v>0</v>
      </c>
      <c r="S27" s="100">
        <f t="shared" si="1"/>
        <v>0</v>
      </c>
      <c r="T27" s="129" t="e">
        <f t="shared" si="2"/>
        <v>#DIV/0!</v>
      </c>
      <c r="U27" s="99" t="e">
        <f t="shared" si="3"/>
        <v>#DIV/0!</v>
      </c>
      <c r="V27" s="99" t="e">
        <f t="shared" si="4"/>
        <v>#DIV/0!</v>
      </c>
      <c r="X27" s="69" t="s">
        <v>36</v>
      </c>
      <c r="Y27" s="84"/>
      <c r="Z27" s="72"/>
      <c r="AA27" s="21"/>
      <c r="AB27" s="116">
        <f t="shared" si="16"/>
        <v>0</v>
      </c>
      <c r="AC27" s="129" t="e">
        <f t="shared" si="17"/>
        <v>#DIV/0!</v>
      </c>
      <c r="AD27" s="72"/>
      <c r="AE27" s="72"/>
      <c r="AF27" s="21"/>
      <c r="AG27" s="72"/>
      <c r="AH27" s="127">
        <f t="shared" si="18"/>
        <v>0</v>
      </c>
      <c r="AI27" s="129" t="e">
        <f t="shared" si="19"/>
        <v>#DIV/0!</v>
      </c>
      <c r="AJ27" s="144" t="e">
        <f t="shared" si="5"/>
        <v>#DIV/0!</v>
      </c>
      <c r="AK27" s="144" t="e">
        <f t="shared" si="20"/>
        <v>#DIV/0!</v>
      </c>
      <c r="AL27" s="143"/>
      <c r="AM27" s="100">
        <f t="shared" si="21"/>
        <v>0</v>
      </c>
      <c r="AN27" s="100">
        <f t="shared" si="6"/>
        <v>0</v>
      </c>
      <c r="AO27" s="129" t="e">
        <f t="shared" si="7"/>
        <v>#DIV/0!</v>
      </c>
      <c r="AP27" s="99" t="e">
        <f t="shared" si="8"/>
        <v>#DIV/0!</v>
      </c>
      <c r="AQ27" s="99" t="e">
        <f t="shared" si="9"/>
        <v>#DIV/0!</v>
      </c>
    </row>
    <row r="28" spans="3:43" ht="13" thickBot="1">
      <c r="C28" s="69" t="s">
        <v>37</v>
      </c>
      <c r="D28" s="84"/>
      <c r="E28" s="72"/>
      <c r="F28" s="21"/>
      <c r="G28" s="116">
        <f t="shared" si="10"/>
        <v>0</v>
      </c>
      <c r="H28" s="129" t="e">
        <f t="shared" si="11"/>
        <v>#DIV/0!</v>
      </c>
      <c r="I28" s="72"/>
      <c r="J28" s="72"/>
      <c r="K28" s="21"/>
      <c r="L28" s="149"/>
      <c r="M28" s="100">
        <f t="shared" si="12"/>
        <v>0</v>
      </c>
      <c r="N28" s="144" t="e">
        <f t="shared" si="13"/>
        <v>#DIV/0!</v>
      </c>
      <c r="O28" s="144" t="e">
        <f t="shared" si="0"/>
        <v>#DIV/0!</v>
      </c>
      <c r="P28" s="144" t="e">
        <f t="shared" si="14"/>
        <v>#DIV/0!</v>
      </c>
      <c r="Q28" s="143"/>
      <c r="R28" s="100">
        <f t="shared" si="15"/>
        <v>0</v>
      </c>
      <c r="S28" s="100">
        <f t="shared" si="1"/>
        <v>0</v>
      </c>
      <c r="T28" s="129" t="e">
        <f t="shared" si="2"/>
        <v>#DIV/0!</v>
      </c>
      <c r="U28" s="99" t="e">
        <f t="shared" si="3"/>
        <v>#DIV/0!</v>
      </c>
      <c r="V28" s="99" t="e">
        <f t="shared" si="4"/>
        <v>#DIV/0!</v>
      </c>
      <c r="X28" s="69" t="s">
        <v>37</v>
      </c>
      <c r="Y28" s="84"/>
      <c r="Z28" s="72"/>
      <c r="AA28" s="21"/>
      <c r="AB28" s="116">
        <f t="shared" si="16"/>
        <v>0</v>
      </c>
      <c r="AC28" s="129" t="e">
        <f t="shared" si="17"/>
        <v>#DIV/0!</v>
      </c>
      <c r="AD28" s="72"/>
      <c r="AE28" s="72"/>
      <c r="AF28" s="21"/>
      <c r="AG28" s="72"/>
      <c r="AH28" s="127">
        <f t="shared" si="18"/>
        <v>0</v>
      </c>
      <c r="AI28" s="129" t="e">
        <f t="shared" si="19"/>
        <v>#DIV/0!</v>
      </c>
      <c r="AJ28" s="144" t="e">
        <f t="shared" si="5"/>
        <v>#DIV/0!</v>
      </c>
      <c r="AK28" s="144" t="e">
        <f t="shared" si="20"/>
        <v>#DIV/0!</v>
      </c>
      <c r="AL28" s="143"/>
      <c r="AM28" s="100">
        <f t="shared" si="21"/>
        <v>0</v>
      </c>
      <c r="AN28" s="100">
        <f t="shared" si="6"/>
        <v>0</v>
      </c>
      <c r="AO28" s="129" t="e">
        <f t="shared" si="7"/>
        <v>#DIV/0!</v>
      </c>
      <c r="AP28" s="99" t="e">
        <f t="shared" si="8"/>
        <v>#DIV/0!</v>
      </c>
      <c r="AQ28" s="99" t="e">
        <f t="shared" si="9"/>
        <v>#DIV/0!</v>
      </c>
    </row>
    <row r="29" spans="3:43" ht="13" thickBot="1">
      <c r="C29" s="69" t="s">
        <v>38</v>
      </c>
      <c r="D29" s="84"/>
      <c r="E29" s="72"/>
      <c r="F29" s="21"/>
      <c r="G29" s="116">
        <f t="shared" si="10"/>
        <v>0</v>
      </c>
      <c r="H29" s="129" t="e">
        <f t="shared" si="11"/>
        <v>#DIV/0!</v>
      </c>
      <c r="I29" s="72"/>
      <c r="J29" s="72"/>
      <c r="K29" s="21"/>
      <c r="L29" s="149"/>
      <c r="M29" s="100">
        <f t="shared" si="12"/>
        <v>0</v>
      </c>
      <c r="N29" s="144" t="e">
        <f t="shared" si="13"/>
        <v>#DIV/0!</v>
      </c>
      <c r="O29" s="144" t="e">
        <f t="shared" si="0"/>
        <v>#DIV/0!</v>
      </c>
      <c r="P29" s="144" t="e">
        <f t="shared" si="14"/>
        <v>#DIV/0!</v>
      </c>
      <c r="Q29" s="143"/>
      <c r="R29" s="100">
        <f t="shared" si="15"/>
        <v>0</v>
      </c>
      <c r="S29" s="100">
        <f t="shared" si="1"/>
        <v>0</v>
      </c>
      <c r="T29" s="129" t="e">
        <f t="shared" si="2"/>
        <v>#DIV/0!</v>
      </c>
      <c r="U29" s="99" t="e">
        <f t="shared" si="3"/>
        <v>#DIV/0!</v>
      </c>
      <c r="V29" s="99" t="e">
        <f t="shared" si="4"/>
        <v>#DIV/0!</v>
      </c>
      <c r="X29" s="69" t="s">
        <v>38</v>
      </c>
      <c r="Y29" s="84"/>
      <c r="Z29" s="72"/>
      <c r="AA29" s="21"/>
      <c r="AB29" s="116">
        <f t="shared" si="16"/>
        <v>0</v>
      </c>
      <c r="AC29" s="129" t="e">
        <f t="shared" si="17"/>
        <v>#DIV/0!</v>
      </c>
      <c r="AD29" s="72"/>
      <c r="AE29" s="72"/>
      <c r="AF29" s="21"/>
      <c r="AG29" s="72"/>
      <c r="AH29" s="127">
        <f t="shared" si="18"/>
        <v>0</v>
      </c>
      <c r="AI29" s="129" t="e">
        <f t="shared" si="19"/>
        <v>#DIV/0!</v>
      </c>
      <c r="AJ29" s="144" t="e">
        <f t="shared" si="5"/>
        <v>#DIV/0!</v>
      </c>
      <c r="AK29" s="144" t="e">
        <f t="shared" si="20"/>
        <v>#DIV/0!</v>
      </c>
      <c r="AL29" s="143"/>
      <c r="AM29" s="100">
        <f t="shared" si="21"/>
        <v>0</v>
      </c>
      <c r="AN29" s="100">
        <f t="shared" si="6"/>
        <v>0</v>
      </c>
      <c r="AO29" s="129" t="e">
        <f t="shared" si="7"/>
        <v>#DIV/0!</v>
      </c>
      <c r="AP29" s="99" t="e">
        <f t="shared" si="8"/>
        <v>#DIV/0!</v>
      </c>
      <c r="AQ29" s="99" t="e">
        <f t="shared" si="9"/>
        <v>#DIV/0!</v>
      </c>
    </row>
    <row r="30" spans="3:43" ht="13" thickBot="1">
      <c r="C30" s="69" t="s">
        <v>39</v>
      </c>
      <c r="D30" s="84"/>
      <c r="E30" s="72"/>
      <c r="F30" s="21"/>
      <c r="G30" s="116">
        <f t="shared" si="10"/>
        <v>0</v>
      </c>
      <c r="H30" s="129" t="e">
        <f t="shared" si="11"/>
        <v>#DIV/0!</v>
      </c>
      <c r="I30" s="72"/>
      <c r="J30" s="72"/>
      <c r="K30" s="21"/>
      <c r="L30" s="149"/>
      <c r="M30" s="100">
        <f t="shared" si="12"/>
        <v>0</v>
      </c>
      <c r="N30" s="144" t="e">
        <f t="shared" si="13"/>
        <v>#DIV/0!</v>
      </c>
      <c r="O30" s="144" t="e">
        <f t="shared" si="0"/>
        <v>#DIV/0!</v>
      </c>
      <c r="P30" s="144" t="e">
        <f t="shared" si="14"/>
        <v>#DIV/0!</v>
      </c>
      <c r="Q30" s="143"/>
      <c r="R30" s="100">
        <f t="shared" si="15"/>
        <v>0</v>
      </c>
      <c r="S30" s="100">
        <f t="shared" si="1"/>
        <v>0</v>
      </c>
      <c r="T30" s="129" t="e">
        <f t="shared" si="2"/>
        <v>#DIV/0!</v>
      </c>
      <c r="U30" s="99" t="e">
        <f t="shared" si="3"/>
        <v>#DIV/0!</v>
      </c>
      <c r="V30" s="99" t="e">
        <f t="shared" si="4"/>
        <v>#DIV/0!</v>
      </c>
      <c r="X30" s="69" t="s">
        <v>39</v>
      </c>
      <c r="Y30" s="84"/>
      <c r="Z30" s="72"/>
      <c r="AA30" s="21"/>
      <c r="AB30" s="116">
        <f t="shared" si="16"/>
        <v>0</v>
      </c>
      <c r="AC30" s="129" t="e">
        <f t="shared" si="17"/>
        <v>#DIV/0!</v>
      </c>
      <c r="AD30" s="72"/>
      <c r="AE30" s="72"/>
      <c r="AF30" s="21"/>
      <c r="AG30" s="72"/>
      <c r="AH30" s="127">
        <f t="shared" si="18"/>
        <v>0</v>
      </c>
      <c r="AI30" s="129" t="e">
        <f t="shared" si="19"/>
        <v>#DIV/0!</v>
      </c>
      <c r="AJ30" s="144" t="e">
        <f t="shared" si="5"/>
        <v>#DIV/0!</v>
      </c>
      <c r="AK30" s="144" t="e">
        <f t="shared" si="20"/>
        <v>#DIV/0!</v>
      </c>
      <c r="AL30" s="143"/>
      <c r="AM30" s="100">
        <f t="shared" si="21"/>
        <v>0</v>
      </c>
      <c r="AN30" s="100">
        <f t="shared" si="6"/>
        <v>0</v>
      </c>
      <c r="AO30" s="129" t="e">
        <f t="shared" si="7"/>
        <v>#DIV/0!</v>
      </c>
      <c r="AP30" s="99" t="e">
        <f t="shared" si="8"/>
        <v>#DIV/0!</v>
      </c>
      <c r="AQ30" s="99" t="e">
        <f t="shared" si="9"/>
        <v>#DIV/0!</v>
      </c>
    </row>
    <row r="31" spans="3:43" ht="13" thickBot="1">
      <c r="C31" s="69" t="s">
        <v>40</v>
      </c>
      <c r="D31" s="81"/>
      <c r="E31" s="94"/>
      <c r="F31" s="21"/>
      <c r="G31" s="116">
        <f t="shared" si="10"/>
        <v>0</v>
      </c>
      <c r="H31" s="129" t="e">
        <f t="shared" si="11"/>
        <v>#DIV/0!</v>
      </c>
      <c r="I31" s="94"/>
      <c r="J31" s="72"/>
      <c r="K31" s="21"/>
      <c r="L31" s="150"/>
      <c r="M31" s="100">
        <f t="shared" si="12"/>
        <v>0</v>
      </c>
      <c r="N31" s="144" t="e">
        <f t="shared" si="13"/>
        <v>#DIV/0!</v>
      </c>
      <c r="O31" s="144" t="e">
        <f t="shared" si="0"/>
        <v>#DIV/0!</v>
      </c>
      <c r="P31" s="144" t="e">
        <f t="shared" si="14"/>
        <v>#DIV/0!</v>
      </c>
      <c r="Q31" s="143"/>
      <c r="R31" s="100">
        <f t="shared" si="15"/>
        <v>0</v>
      </c>
      <c r="S31" s="100">
        <f t="shared" si="1"/>
        <v>0</v>
      </c>
      <c r="T31" s="129" t="e">
        <f t="shared" si="2"/>
        <v>#DIV/0!</v>
      </c>
      <c r="U31" s="99" t="e">
        <f t="shared" si="3"/>
        <v>#DIV/0!</v>
      </c>
      <c r="V31" s="99" t="e">
        <f t="shared" si="4"/>
        <v>#DIV/0!</v>
      </c>
      <c r="X31" s="69" t="s">
        <v>40</v>
      </c>
      <c r="Y31" s="81"/>
      <c r="Z31" s="94"/>
      <c r="AA31" s="21"/>
      <c r="AB31" s="116">
        <f t="shared" si="16"/>
        <v>0</v>
      </c>
      <c r="AC31" s="129" t="e">
        <f t="shared" si="17"/>
        <v>#DIV/0!</v>
      </c>
      <c r="AD31" s="94"/>
      <c r="AE31" s="72"/>
      <c r="AF31" s="21"/>
      <c r="AG31" s="94"/>
      <c r="AH31" s="127">
        <f t="shared" si="18"/>
        <v>0</v>
      </c>
      <c r="AI31" s="129" t="e">
        <f t="shared" si="19"/>
        <v>#DIV/0!</v>
      </c>
      <c r="AJ31" s="144" t="e">
        <f t="shared" si="5"/>
        <v>#DIV/0!</v>
      </c>
      <c r="AK31" s="144" t="e">
        <f t="shared" si="20"/>
        <v>#DIV/0!</v>
      </c>
      <c r="AL31" s="143"/>
      <c r="AM31" s="100">
        <f t="shared" si="21"/>
        <v>0</v>
      </c>
      <c r="AN31" s="100">
        <f t="shared" si="6"/>
        <v>0</v>
      </c>
      <c r="AO31" s="129" t="e">
        <f t="shared" si="7"/>
        <v>#DIV/0!</v>
      </c>
      <c r="AP31" s="99" t="e">
        <f t="shared" si="8"/>
        <v>#DIV/0!</v>
      </c>
      <c r="AQ31" s="99" t="e">
        <f t="shared" si="9"/>
        <v>#DIV/0!</v>
      </c>
    </row>
    <row r="32" spans="3:43" ht="12.75" customHeight="1" thickBot="1">
      <c r="C32" s="132" t="s">
        <v>7</v>
      </c>
      <c r="D32" s="133"/>
      <c r="E32" s="134"/>
      <c r="F32" s="135">
        <f>SUM(F20:F31)</f>
        <v>0</v>
      </c>
      <c r="G32" s="136"/>
      <c r="H32" s="136"/>
      <c r="I32" s="136"/>
      <c r="J32" s="74"/>
      <c r="K32" s="137">
        <f>SUM(K20:K31)</f>
        <v>0</v>
      </c>
      <c r="L32" s="74"/>
      <c r="M32" s="153">
        <f>SUM(M20:M31)</f>
        <v>0</v>
      </c>
      <c r="N32" s="99" t="e">
        <f>(M32-K32)/K32</f>
        <v>#DIV/0!</v>
      </c>
      <c r="O32" s="154"/>
      <c r="P32" s="154"/>
      <c r="Q32" s="74"/>
      <c r="R32" s="138">
        <f>SUM(R20:R31)</f>
        <v>0</v>
      </c>
      <c r="S32" s="130">
        <f>SUM(S20:S31)</f>
        <v>0</v>
      </c>
      <c r="T32" s="128" t="e">
        <f t="shared" si="2"/>
        <v>#DIV/0!</v>
      </c>
      <c r="U32" s="74"/>
      <c r="V32" s="74"/>
      <c r="W32" s="34"/>
      <c r="X32" s="132" t="s">
        <v>7</v>
      </c>
      <c r="Y32" s="133"/>
      <c r="Z32" s="134"/>
      <c r="AA32" s="135">
        <f>SUM(AA20:AA31)</f>
        <v>0</v>
      </c>
      <c r="AB32" s="136"/>
      <c r="AC32" s="136"/>
      <c r="AD32" s="136"/>
      <c r="AE32" s="74"/>
      <c r="AF32" s="137">
        <f>SUM(AF20:AF31)</f>
        <v>0</v>
      </c>
      <c r="AG32" s="74"/>
      <c r="AH32" s="87">
        <f>SUM(AH20:AH31)</f>
        <v>0</v>
      </c>
      <c r="AI32" s="93" t="e">
        <f>(AH32-AF32)/AF32</f>
        <v>#DIV/0!</v>
      </c>
      <c r="AJ32" s="74"/>
      <c r="AK32" s="74"/>
      <c r="AL32" s="74"/>
      <c r="AM32" s="138">
        <f>SUM(AM20:AM31)</f>
        <v>0</v>
      </c>
      <c r="AN32" s="130">
        <f>SUM(AN20:AN31)</f>
        <v>0</v>
      </c>
      <c r="AO32" s="128" t="e">
        <f t="shared" si="7"/>
        <v>#DIV/0!</v>
      </c>
      <c r="AP32" s="74"/>
      <c r="AQ32" s="74"/>
    </row>
    <row r="33" spans="3:40" ht="19.5" customHeight="1">
      <c r="C33" s="239" t="s">
        <v>8</v>
      </c>
      <c r="D33" s="240"/>
      <c r="E33" s="240"/>
      <c r="F33" s="240"/>
      <c r="G33" s="240"/>
      <c r="H33" s="240"/>
      <c r="I33" s="240"/>
      <c r="J33" s="240"/>
      <c r="K33" s="240"/>
      <c r="L33" s="241"/>
      <c r="M33" s="152" t="e">
        <f>M32/E12</f>
        <v>#DIV/0!</v>
      </c>
      <c r="N33" s="123"/>
      <c r="O33" s="123"/>
      <c r="P33" s="123"/>
      <c r="Q33" s="140"/>
      <c r="R33" s="140"/>
      <c r="S33" s="131" t="e">
        <f>S32/E12</f>
        <v>#DIV/0!</v>
      </c>
      <c r="T33"/>
      <c r="U33"/>
      <c r="W33" s="34"/>
      <c r="X33" s="239" t="s">
        <v>8</v>
      </c>
      <c r="Y33" s="240"/>
      <c r="Z33" s="240"/>
      <c r="AA33" s="240"/>
      <c r="AB33" s="240"/>
      <c r="AC33" s="240"/>
      <c r="AD33" s="240"/>
      <c r="AE33" s="240"/>
      <c r="AF33" s="240"/>
      <c r="AG33" s="241"/>
      <c r="AH33" s="126" t="e">
        <f>AH32/Z12</f>
        <v>#DIV/0!</v>
      </c>
      <c r="AI33" s="121"/>
      <c r="AJ33" s="121"/>
      <c r="AK33" s="121"/>
      <c r="AL33" s="140"/>
      <c r="AM33" s="140"/>
      <c r="AN33" s="131" t="e">
        <f>AN32/Z12</f>
        <v>#DIV/0!</v>
      </c>
    </row>
    <row r="34" spans="3:40" ht="14.25" customHeight="1" thickBot="1">
      <c r="C34" s="242" t="s">
        <v>9</v>
      </c>
      <c r="D34" s="243"/>
      <c r="E34" s="243"/>
      <c r="F34" s="243"/>
      <c r="G34" s="243"/>
      <c r="H34" s="243"/>
      <c r="I34" s="243"/>
      <c r="J34" s="243"/>
      <c r="K34" s="243"/>
      <c r="L34" s="244"/>
      <c r="M34" s="120"/>
      <c r="N34" s="121"/>
      <c r="O34" s="121"/>
      <c r="P34" s="121"/>
      <c r="Q34" s="141"/>
      <c r="R34" s="141"/>
      <c r="S34" s="139"/>
      <c r="T34"/>
      <c r="U34"/>
      <c r="W34" s="34"/>
      <c r="X34" s="242" t="s">
        <v>9</v>
      </c>
      <c r="Y34" s="243"/>
      <c r="Z34" s="243"/>
      <c r="AA34" s="243"/>
      <c r="AB34" s="243"/>
      <c r="AC34" s="243"/>
      <c r="AD34" s="243"/>
      <c r="AE34" s="243"/>
      <c r="AF34" s="243"/>
      <c r="AG34" s="244"/>
      <c r="AH34" s="120"/>
      <c r="AI34" s="121"/>
      <c r="AJ34" s="121"/>
      <c r="AK34" s="121"/>
      <c r="AL34" s="141"/>
      <c r="AM34" s="141"/>
      <c r="AN34" s="139"/>
    </row>
    <row r="35" spans="3:40" ht="13.5" thickBot="1">
      <c r="C35" s="52" t="s">
        <v>42</v>
      </c>
      <c r="D35" s="26" t="s">
        <v>52</v>
      </c>
      <c r="T35"/>
      <c r="U35"/>
      <c r="W35" s="34"/>
    </row>
    <row r="36" spans="3:40" ht="104.25" customHeight="1" thickBot="1">
      <c r="C36" s="248" t="s">
        <v>68</v>
      </c>
      <c r="D36" s="249"/>
      <c r="E36" s="249"/>
      <c r="F36" s="249"/>
      <c r="G36" s="249"/>
      <c r="H36" s="249"/>
      <c r="I36" s="249"/>
      <c r="J36" s="249"/>
      <c r="K36" s="249"/>
      <c r="L36" s="249"/>
      <c r="M36" s="249"/>
      <c r="N36" s="250"/>
      <c r="T36"/>
      <c r="U36"/>
      <c r="W36" s="34"/>
    </row>
    <row r="37" spans="3:40" ht="15" customHeight="1">
      <c r="C37" s="53" t="s">
        <v>10</v>
      </c>
      <c r="D37" s="42"/>
      <c r="E37" s="42"/>
      <c r="F37" s="42"/>
      <c r="G37" s="42"/>
      <c r="H37" s="42"/>
      <c r="I37" s="42"/>
      <c r="J37" s="42"/>
      <c r="K37" s="42"/>
      <c r="L37" s="42"/>
      <c r="M37" s="42"/>
      <c r="N37" s="42"/>
      <c r="T37"/>
      <c r="U37"/>
      <c r="W37" s="34"/>
    </row>
    <row r="38" spans="3:40" ht="127.5" customHeight="1">
      <c r="C38" s="226" t="s">
        <v>118</v>
      </c>
      <c r="D38" s="226"/>
      <c r="E38" s="226"/>
      <c r="F38" s="226"/>
      <c r="G38" s="226"/>
      <c r="H38" s="226"/>
      <c r="I38" s="226"/>
      <c r="J38" s="227"/>
      <c r="K38" s="227"/>
      <c r="L38" s="227"/>
      <c r="M38" s="227"/>
      <c r="N38" s="227"/>
      <c r="T38"/>
      <c r="U38"/>
      <c r="W38" s="34"/>
    </row>
    <row r="39" spans="3:40" ht="14">
      <c r="C39" s="54"/>
      <c r="T39"/>
      <c r="U39"/>
      <c r="W39" s="34"/>
    </row>
    <row r="40" spans="3:40" ht="80.25" customHeight="1">
      <c r="C40" s="228" t="s">
        <v>117</v>
      </c>
      <c r="D40" s="228"/>
      <c r="E40" s="228"/>
      <c r="F40" s="228"/>
      <c r="G40" s="228"/>
      <c r="H40" s="228"/>
      <c r="I40" s="228"/>
      <c r="J40" s="227"/>
      <c r="K40" s="227"/>
      <c r="L40" s="227"/>
      <c r="M40" s="227"/>
      <c r="N40" s="227"/>
      <c r="T40"/>
      <c r="U40"/>
      <c r="W40" s="34"/>
    </row>
    <row r="41" spans="3:40">
      <c r="C41" s="52"/>
      <c r="U41" s="52"/>
    </row>
  </sheetData>
  <customSheetViews>
    <customSheetView guid="{8DE055D8-94BD-4990-9BC1-AF66A014CAAA}" topLeftCell="A15">
      <selection activeCell="M20" sqref="M20"/>
      <pageMargins left="0.7" right="0.7" top="0.75" bottom="0.75" header="0.3" footer="0.3"/>
    </customSheetView>
  </customSheetViews>
  <mergeCells count="81">
    <mergeCell ref="Z16:Z18"/>
    <mergeCell ref="AA16:AA18"/>
    <mergeCell ref="AB16:AB18"/>
    <mergeCell ref="AC16:AC18"/>
    <mergeCell ref="AD16:AD18"/>
    <mergeCell ref="AE16:AE18"/>
    <mergeCell ref="AF16:AF18"/>
    <mergeCell ref="AG16:AG18"/>
    <mergeCell ref="AJ16:AJ18"/>
    <mergeCell ref="AK16:AK18"/>
    <mergeCell ref="AL16:AL18"/>
    <mergeCell ref="AH16:AH18"/>
    <mergeCell ref="AI16:AI18"/>
    <mergeCell ref="X14:AC14"/>
    <mergeCell ref="X2:AD3"/>
    <mergeCell ref="X7:Y7"/>
    <mergeCell ref="Z7:AC7"/>
    <mergeCell ref="X11:Y11"/>
    <mergeCell ref="Z11:AC11"/>
    <mergeCell ref="X8:Y8"/>
    <mergeCell ref="Z8:AC8"/>
    <mergeCell ref="X9:Y9"/>
    <mergeCell ref="Z9:AC9"/>
    <mergeCell ref="X10:Y10"/>
    <mergeCell ref="Z10:AC10"/>
    <mergeCell ref="X12:Y12"/>
    <mergeCell ref="Z12:AC12"/>
    <mergeCell ref="X13:AC13"/>
    <mergeCell ref="C2:I3"/>
    <mergeCell ref="C7:D7"/>
    <mergeCell ref="E7:H7"/>
    <mergeCell ref="C8:D8"/>
    <mergeCell ref="E8:H8"/>
    <mergeCell ref="C9:D9"/>
    <mergeCell ref="E9:H9"/>
    <mergeCell ref="C10:D10"/>
    <mergeCell ref="E10:H10"/>
    <mergeCell ref="C11:D11"/>
    <mergeCell ref="E11:H11"/>
    <mergeCell ref="C12:D12"/>
    <mergeCell ref="E12:H12"/>
    <mergeCell ref="C13:H13"/>
    <mergeCell ref="C14:H14"/>
    <mergeCell ref="C16:C18"/>
    <mergeCell ref="D16:D18"/>
    <mergeCell ref="F16:F18"/>
    <mergeCell ref="H16:H18"/>
    <mergeCell ref="E16:E18"/>
    <mergeCell ref="C36:N36"/>
    <mergeCell ref="G16:G18"/>
    <mergeCell ref="L16:L18"/>
    <mergeCell ref="M16:M18"/>
    <mergeCell ref="C33:L33"/>
    <mergeCell ref="C34:L34"/>
    <mergeCell ref="I16:I18"/>
    <mergeCell ref="L15:P15"/>
    <mergeCell ref="Q15:V15"/>
    <mergeCell ref="Q16:Q18"/>
    <mergeCell ref="R16:R18"/>
    <mergeCell ref="J16:J18"/>
    <mergeCell ref="K16:K18"/>
    <mergeCell ref="U16:U18"/>
    <mergeCell ref="V16:V18"/>
    <mergeCell ref="S16:S18"/>
    <mergeCell ref="T16:T18"/>
    <mergeCell ref="C38:N38"/>
    <mergeCell ref="C40:N40"/>
    <mergeCell ref="AG15:AK15"/>
    <mergeCell ref="AL15:AQ15"/>
    <mergeCell ref="X16:X18"/>
    <mergeCell ref="Y16:Y18"/>
    <mergeCell ref="AM16:AM18"/>
    <mergeCell ref="AN16:AN18"/>
    <mergeCell ref="AO16:AO18"/>
    <mergeCell ref="AP16:AP18"/>
    <mergeCell ref="AQ16:AQ18"/>
    <mergeCell ref="X33:AG33"/>
    <mergeCell ref="X34:AG34"/>
    <mergeCell ref="N16:N18"/>
    <mergeCell ref="O16:O18"/>
    <mergeCell ref="P16:P18"/>
  </mergeCells>
  <conditionalFormatting sqref="N20:P31">
    <cfRule type="expression" dxfId="19" priority="21" stopIfTrue="1">
      <formula>AND(N20&lt;-20%,A20&lt;15%,A20&gt;-15%)</formula>
    </cfRule>
  </conditionalFormatting>
  <conditionalFormatting sqref="S33">
    <cfRule type="cellIs" dxfId="18" priority="22" stopIfTrue="1" operator="lessThan">
      <formula>400</formula>
    </cfRule>
  </conditionalFormatting>
  <conditionalFormatting sqref="H20:H31 R20:R31">
    <cfRule type="cellIs" dxfId="17" priority="23" stopIfTrue="1" operator="notBetween">
      <formula>-0.5</formula>
      <formula>0.5</formula>
    </cfRule>
  </conditionalFormatting>
  <conditionalFormatting sqref="M33">
    <cfRule type="cellIs" dxfId="16" priority="8" stopIfTrue="1" operator="lessThan">
      <formula>400</formula>
    </cfRule>
  </conditionalFormatting>
  <conditionalFormatting sqref="N32">
    <cfRule type="expression" dxfId="15" priority="7" stopIfTrue="1">
      <formula>AND(N32&lt;-20%,A32&lt;15%,A32&gt;-15%)</formula>
    </cfRule>
  </conditionalFormatting>
  <conditionalFormatting sqref="T20:V31 T32">
    <cfRule type="expression" dxfId="14" priority="24" stopIfTrue="1">
      <formula>AND(T20&lt;-20%,H20&lt;15%,H20&gt;-15%)</formula>
    </cfRule>
  </conditionalFormatting>
  <conditionalFormatting sqref="AI20:AK31">
    <cfRule type="expression" dxfId="13" priority="3" stopIfTrue="1">
      <formula>AND(AI20&lt;-20%,V20&lt;15%,V20&gt;-15%)</formula>
    </cfRule>
  </conditionalFormatting>
  <conditionalFormatting sqref="AN33">
    <cfRule type="cellIs" dxfId="12" priority="4" stopIfTrue="1" operator="lessThan">
      <formula>400</formula>
    </cfRule>
  </conditionalFormatting>
  <conditionalFormatting sqref="AC20:AC31 AM20:AM31">
    <cfRule type="cellIs" dxfId="11" priority="5" stopIfTrue="1" operator="notBetween">
      <formula>-0.5</formula>
      <formula>0.5</formula>
    </cfRule>
  </conditionalFormatting>
  <conditionalFormatting sqref="AH33">
    <cfRule type="cellIs" dxfId="10" priority="2" stopIfTrue="1" operator="lessThan">
      <formula>400</formula>
    </cfRule>
  </conditionalFormatting>
  <conditionalFormatting sqref="AI32">
    <cfRule type="expression" dxfId="9" priority="1" stopIfTrue="1">
      <formula>AND(AI32&lt;-20%,V32&lt;15%,V32&gt;-15%)</formula>
    </cfRule>
  </conditionalFormatting>
  <conditionalFormatting sqref="AO20:AQ31 AO32">
    <cfRule type="expression" dxfId="8" priority="6" stopIfTrue="1">
      <formula>AND(AO20&lt;-20%,AC20&lt;15%,AC20&gt;-15%)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6"/>
  <sheetViews>
    <sheetView topLeftCell="A4" workbookViewId="0">
      <selection activeCell="A11" sqref="A11"/>
    </sheetView>
  </sheetViews>
  <sheetFormatPr baseColWidth="10" defaultRowHeight="12.5"/>
  <cols>
    <col min="1" max="1" width="54.08984375" customWidth="1"/>
    <col min="3" max="3" width="10.6328125" customWidth="1"/>
  </cols>
  <sheetData>
    <row r="1" spans="1:10" ht="13" thickBot="1"/>
    <row r="2" spans="1:10">
      <c r="A2" s="178" t="s">
        <v>44</v>
      </c>
      <c r="B2" s="179"/>
      <c r="C2" s="179"/>
      <c r="D2" s="179"/>
      <c r="E2" s="179"/>
      <c r="F2" s="179"/>
      <c r="G2" s="221"/>
      <c r="H2" s="221"/>
      <c r="I2" s="221"/>
      <c r="J2" s="222"/>
    </row>
    <row r="3" spans="1:10" ht="13" thickBot="1">
      <c r="A3" s="181"/>
      <c r="B3" s="182"/>
      <c r="C3" s="182"/>
      <c r="D3" s="182"/>
      <c r="E3" s="182"/>
      <c r="F3" s="182"/>
      <c r="G3" s="167"/>
      <c r="H3" s="167"/>
      <c r="I3" s="167"/>
      <c r="J3" s="223"/>
    </row>
    <row r="4" spans="1:10" ht="18.75" customHeight="1">
      <c r="A4" s="39" t="s">
        <v>72</v>
      </c>
      <c r="E4" s="39" t="s">
        <v>58</v>
      </c>
    </row>
    <row r="5" spans="1:10" ht="26">
      <c r="A5" s="40" t="s">
        <v>92</v>
      </c>
      <c r="B5" s="30" t="s">
        <v>45</v>
      </c>
      <c r="C5" s="30" t="s">
        <v>46</v>
      </c>
    </row>
    <row r="6" spans="1:10" ht="14">
      <c r="A6" s="29" t="s">
        <v>47</v>
      </c>
    </row>
    <row r="7" spans="1:10">
      <c r="A7" s="31"/>
      <c r="B7" s="32"/>
      <c r="C7" s="33"/>
    </row>
    <row r="8" spans="1:10" ht="29.25" customHeight="1">
      <c r="A8" s="34"/>
      <c r="C8" s="35"/>
    </row>
    <row r="9" spans="1:10" ht="50.25" customHeight="1">
      <c r="A9" s="34"/>
      <c r="C9" s="35"/>
    </row>
    <row r="10" spans="1:10" ht="14" customHeight="1">
      <c r="A10" s="36"/>
      <c r="B10" s="37"/>
      <c r="C10" s="38"/>
    </row>
    <row r="11" spans="1:10" ht="26">
      <c r="A11" s="40" t="s">
        <v>122</v>
      </c>
      <c r="B11" s="30" t="s">
        <v>45</v>
      </c>
      <c r="C11" s="30" t="s">
        <v>46</v>
      </c>
    </row>
    <row r="12" spans="1:10" ht="29" customHeight="1">
      <c r="A12" s="29" t="s">
        <v>47</v>
      </c>
    </row>
    <row r="13" spans="1:10">
      <c r="A13" s="34"/>
      <c r="C13" s="35"/>
    </row>
    <row r="14" spans="1:10">
      <c r="A14" s="31"/>
      <c r="B14" s="32"/>
      <c r="C14" s="33"/>
    </row>
    <row r="15" spans="1:10">
      <c r="A15" s="34"/>
      <c r="C15" s="35"/>
    </row>
    <row r="16" spans="1:10">
      <c r="A16" s="34"/>
      <c r="C16" s="35"/>
    </row>
    <row r="17" spans="1:3">
      <c r="A17" s="34"/>
      <c r="C17" s="35"/>
    </row>
    <row r="18" spans="1:3" ht="28.75" customHeight="1">
      <c r="A18" s="36"/>
      <c r="B18" s="37"/>
      <c r="C18" s="38"/>
    </row>
    <row r="20" spans="1:3" ht="13">
      <c r="A20" s="26" t="s">
        <v>73</v>
      </c>
      <c r="B20" s="30" t="s">
        <v>45</v>
      </c>
      <c r="C20" s="30" t="s">
        <v>46</v>
      </c>
    </row>
    <row r="21" spans="1:3" ht="26">
      <c r="A21" s="40" t="s">
        <v>98</v>
      </c>
      <c r="B21" s="30" t="s">
        <v>45</v>
      </c>
      <c r="C21" s="30" t="s">
        <v>46</v>
      </c>
    </row>
    <row r="22" spans="1:3" ht="14">
      <c r="A22" s="29" t="s">
        <v>47</v>
      </c>
    </row>
    <row r="23" spans="1:3">
      <c r="A23" s="31"/>
      <c r="B23" s="32"/>
      <c r="C23" s="33"/>
    </row>
    <row r="24" spans="1:3">
      <c r="A24" s="34"/>
      <c r="C24" s="35"/>
    </row>
    <row r="25" spans="1:3">
      <c r="A25" s="34"/>
      <c r="C25" s="35"/>
    </row>
    <row r="26" spans="1:3">
      <c r="A26" s="36"/>
      <c r="B26" s="37"/>
      <c r="C26" s="38"/>
    </row>
  </sheetData>
  <customSheetViews>
    <customSheetView guid="{8DE055D8-94BD-4990-9BC1-AF66A014CAAA}">
      <selection activeCell="A14" sqref="A14"/>
      <pageMargins left="0.7" right="0.7" top="0.75" bottom="0.75" header="0.3" footer="0.3"/>
    </customSheetView>
  </customSheetViews>
  <mergeCells count="1">
    <mergeCell ref="A2:J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39"/>
  <sheetViews>
    <sheetView topLeftCell="H11" zoomScale="76" zoomScaleNormal="76" workbookViewId="0">
      <selection activeCell="Q16" sqref="Q16:Q18"/>
    </sheetView>
  </sheetViews>
  <sheetFormatPr baseColWidth="10" defaultRowHeight="12.5"/>
  <cols>
    <col min="1" max="1" width="1" customWidth="1"/>
    <col min="2" max="2" width="11.36328125" style="34" customWidth="1"/>
    <col min="3" max="3" width="11.453125" style="50" customWidth="1"/>
    <col min="4" max="4" width="18.6328125" customWidth="1"/>
    <col min="13" max="13" width="13.90625" customWidth="1"/>
  </cols>
  <sheetData>
    <row r="1" spans="2:29" ht="13" thickBot="1"/>
    <row r="2" spans="2:29" ht="12.75" customHeight="1">
      <c r="C2" s="178" t="s">
        <v>54</v>
      </c>
      <c r="D2" s="259"/>
      <c r="E2" s="259"/>
      <c r="F2" s="259"/>
      <c r="G2" s="259"/>
      <c r="H2" s="259"/>
      <c r="I2" s="260"/>
      <c r="Q2" s="178" t="s">
        <v>54</v>
      </c>
      <c r="R2" s="259"/>
      <c r="S2" s="259"/>
      <c r="T2" s="259"/>
      <c r="U2" s="259"/>
      <c r="V2" s="259"/>
      <c r="W2" s="260"/>
    </row>
    <row r="3" spans="2:29" ht="13.5" customHeight="1" thickBot="1">
      <c r="C3" s="261"/>
      <c r="D3" s="262"/>
      <c r="E3" s="262"/>
      <c r="F3" s="262"/>
      <c r="G3" s="262"/>
      <c r="H3" s="262"/>
      <c r="I3" s="263"/>
      <c r="Q3" s="261"/>
      <c r="R3" s="262"/>
      <c r="S3" s="262"/>
      <c r="T3" s="262"/>
      <c r="U3" s="262"/>
      <c r="V3" s="262"/>
      <c r="W3" s="263"/>
    </row>
    <row r="4" spans="2:29" ht="13.5" customHeight="1">
      <c r="C4" s="51" t="s">
        <v>79</v>
      </c>
      <c r="Q4" s="51" t="s">
        <v>79</v>
      </c>
    </row>
    <row r="5" spans="2:29" ht="13.5" customHeight="1">
      <c r="Q5" s="50"/>
    </row>
    <row r="6" spans="2:29" ht="13" thickBot="1">
      <c r="Q6" s="50"/>
    </row>
    <row r="7" spans="2:29" ht="14.25" customHeight="1">
      <c r="C7" s="289" t="s">
        <v>0</v>
      </c>
      <c r="D7" s="290"/>
      <c r="E7" s="291"/>
      <c r="F7" s="266"/>
      <c r="G7" s="266"/>
      <c r="H7" s="267"/>
      <c r="J7" s="52"/>
      <c r="Q7" s="289" t="s">
        <v>0</v>
      </c>
      <c r="R7" s="290"/>
      <c r="S7" s="291"/>
      <c r="T7" s="266"/>
      <c r="U7" s="266"/>
      <c r="V7" s="267"/>
      <c r="X7" s="52"/>
    </row>
    <row r="8" spans="2:29" ht="14.25" customHeight="1">
      <c r="C8" s="282" t="s">
        <v>1</v>
      </c>
      <c r="D8" s="283"/>
      <c r="E8" s="285"/>
      <c r="F8" s="270"/>
      <c r="G8" s="270"/>
      <c r="H8" s="271"/>
      <c r="Q8" s="282" t="s">
        <v>1</v>
      </c>
      <c r="R8" s="283"/>
      <c r="S8" s="285"/>
      <c r="T8" s="270"/>
      <c r="U8" s="270"/>
      <c r="V8" s="271"/>
    </row>
    <row r="9" spans="2:29" ht="14.25" customHeight="1">
      <c r="C9" s="282" t="s">
        <v>2</v>
      </c>
      <c r="D9" s="283"/>
      <c r="E9" s="285"/>
      <c r="F9" s="270"/>
      <c r="G9" s="270"/>
      <c r="H9" s="271"/>
      <c r="Q9" s="282" t="s">
        <v>2</v>
      </c>
      <c r="R9" s="283"/>
      <c r="S9" s="285"/>
      <c r="T9" s="270"/>
      <c r="U9" s="270"/>
      <c r="V9" s="271"/>
    </row>
    <row r="10" spans="2:29" ht="23.25" customHeight="1">
      <c r="C10" s="282" t="s">
        <v>3</v>
      </c>
      <c r="D10" s="283"/>
      <c r="E10" s="285"/>
      <c r="F10" s="270"/>
      <c r="G10" s="270"/>
      <c r="H10" s="271"/>
      <c r="Q10" s="282" t="s">
        <v>3</v>
      </c>
      <c r="R10" s="283"/>
      <c r="S10" s="285"/>
      <c r="T10" s="270"/>
      <c r="U10" s="270"/>
      <c r="V10" s="271"/>
    </row>
    <row r="11" spans="2:29" ht="14.25" customHeight="1">
      <c r="C11" s="286" t="s">
        <v>41</v>
      </c>
      <c r="D11" s="287"/>
      <c r="E11" s="288"/>
      <c r="F11" s="274"/>
      <c r="G11" s="274"/>
      <c r="H11" s="275"/>
      <c r="Q11" s="286" t="s">
        <v>41</v>
      </c>
      <c r="R11" s="287"/>
      <c r="S11" s="288"/>
      <c r="T11" s="274"/>
      <c r="U11" s="274"/>
      <c r="V11" s="275"/>
    </row>
    <row r="12" spans="2:29" ht="14.25" customHeight="1" thickBot="1">
      <c r="C12" s="282" t="s">
        <v>66</v>
      </c>
      <c r="D12" s="283"/>
      <c r="E12" s="284"/>
      <c r="F12" s="255"/>
      <c r="G12" s="255"/>
      <c r="H12" s="256"/>
      <c r="Q12" s="282" t="s">
        <v>66</v>
      </c>
      <c r="R12" s="283"/>
      <c r="S12" s="284"/>
      <c r="T12" s="255"/>
      <c r="U12" s="255"/>
      <c r="V12" s="256"/>
    </row>
    <row r="13" spans="2:29" ht="13.5" customHeight="1" thickBot="1">
      <c r="C13" s="76" t="s">
        <v>77</v>
      </c>
      <c r="D13" s="75"/>
      <c r="E13" s="284"/>
      <c r="F13" s="255"/>
      <c r="G13" s="255"/>
      <c r="H13" s="256"/>
      <c r="Q13" s="76" t="s">
        <v>77</v>
      </c>
      <c r="R13" s="75"/>
      <c r="S13" s="284"/>
      <c r="T13" s="255"/>
      <c r="U13" s="255"/>
      <c r="V13" s="256"/>
    </row>
    <row r="14" spans="2:29">
      <c r="B14" s="55"/>
      <c r="C14" s="52"/>
      <c r="Q14" s="52"/>
    </row>
    <row r="15" spans="2:29" ht="13" thickBot="1">
      <c r="Q15" s="50"/>
    </row>
    <row r="16" spans="2:29" ht="18.75" customHeight="1">
      <c r="C16" s="186" t="s">
        <v>5</v>
      </c>
      <c r="D16" s="186" t="s">
        <v>6</v>
      </c>
      <c r="E16" s="192" t="s">
        <v>82</v>
      </c>
      <c r="F16" s="186" t="s">
        <v>88</v>
      </c>
      <c r="G16" s="186" t="s">
        <v>75</v>
      </c>
      <c r="H16" s="186" t="s">
        <v>25</v>
      </c>
      <c r="I16" s="245" t="s">
        <v>121</v>
      </c>
      <c r="J16" s="192" t="s">
        <v>96</v>
      </c>
      <c r="K16" s="192" t="s">
        <v>97</v>
      </c>
      <c r="L16" s="186" t="s">
        <v>94</v>
      </c>
      <c r="M16" s="186" t="s">
        <v>109</v>
      </c>
      <c r="N16" s="236" t="s">
        <v>25</v>
      </c>
      <c r="O16" s="236" t="s">
        <v>80</v>
      </c>
      <c r="Q16" s="186" t="s">
        <v>5</v>
      </c>
      <c r="R16" s="186" t="s">
        <v>6</v>
      </c>
      <c r="S16" s="192" t="s">
        <v>82</v>
      </c>
      <c r="T16" s="186" t="s">
        <v>88</v>
      </c>
      <c r="U16" s="186" t="s">
        <v>75</v>
      </c>
      <c r="V16" s="186" t="s">
        <v>25</v>
      </c>
      <c r="W16" s="245" t="s">
        <v>121</v>
      </c>
      <c r="X16" s="192" t="s">
        <v>96</v>
      </c>
      <c r="Y16" s="192" t="s">
        <v>97</v>
      </c>
      <c r="Z16" s="186" t="s">
        <v>94</v>
      </c>
      <c r="AA16" s="186" t="s">
        <v>109</v>
      </c>
      <c r="AB16" s="236" t="s">
        <v>25</v>
      </c>
      <c r="AC16" s="236" t="s">
        <v>80</v>
      </c>
    </row>
    <row r="17" spans="3:29" ht="31.5" customHeight="1">
      <c r="C17" s="187"/>
      <c r="D17" s="187"/>
      <c r="E17" s="193"/>
      <c r="F17" s="187"/>
      <c r="G17" s="196"/>
      <c r="H17" s="187"/>
      <c r="I17" s="246"/>
      <c r="J17" s="193"/>
      <c r="K17" s="196"/>
      <c r="L17" s="187"/>
      <c r="M17" s="187"/>
      <c r="N17" s="237"/>
      <c r="O17" s="237"/>
      <c r="Q17" s="187"/>
      <c r="R17" s="187"/>
      <c r="S17" s="193"/>
      <c r="T17" s="187"/>
      <c r="U17" s="196"/>
      <c r="V17" s="187"/>
      <c r="W17" s="246"/>
      <c r="X17" s="193"/>
      <c r="Y17" s="196"/>
      <c r="Z17" s="187"/>
      <c r="AA17" s="187"/>
      <c r="AB17" s="237"/>
      <c r="AC17" s="237"/>
    </row>
    <row r="18" spans="3:29" ht="42" customHeight="1" thickBot="1">
      <c r="C18" s="188"/>
      <c r="D18" s="187"/>
      <c r="E18" s="193"/>
      <c r="F18" s="187"/>
      <c r="G18" s="196"/>
      <c r="H18" s="187"/>
      <c r="I18" s="246"/>
      <c r="J18" s="193"/>
      <c r="K18" s="196"/>
      <c r="L18" s="187"/>
      <c r="M18" s="187"/>
      <c r="N18" s="237"/>
      <c r="O18" s="237"/>
      <c r="Q18" s="188"/>
      <c r="R18" s="187"/>
      <c r="S18" s="193"/>
      <c r="T18" s="187"/>
      <c r="U18" s="196"/>
      <c r="V18" s="187"/>
      <c r="W18" s="246"/>
      <c r="X18" s="193"/>
      <c r="Y18" s="196"/>
      <c r="Z18" s="187"/>
      <c r="AA18" s="187"/>
      <c r="AB18" s="237"/>
      <c r="AC18" s="237"/>
    </row>
    <row r="19" spans="3:29" ht="21.5" thickBot="1">
      <c r="C19" s="73" t="s">
        <v>74</v>
      </c>
      <c r="D19" s="85"/>
      <c r="E19" s="89"/>
      <c r="F19" s="90"/>
      <c r="G19" s="91"/>
      <c r="H19" s="90"/>
      <c r="I19" s="89"/>
      <c r="J19" s="89"/>
      <c r="K19" s="89"/>
      <c r="L19" s="90"/>
      <c r="M19" s="90"/>
      <c r="N19" s="90"/>
      <c r="O19" s="92"/>
      <c r="Q19" s="73" t="s">
        <v>74</v>
      </c>
      <c r="R19" s="85"/>
      <c r="S19" s="89"/>
      <c r="T19" s="90"/>
      <c r="U19" s="91"/>
      <c r="V19" s="90"/>
      <c r="W19" s="89"/>
      <c r="X19" s="89"/>
      <c r="Y19" s="89"/>
      <c r="Z19" s="90"/>
      <c r="AA19" s="90"/>
      <c r="AB19" s="90"/>
      <c r="AC19" s="92"/>
    </row>
    <row r="20" spans="3:29" ht="13" thickBot="1">
      <c r="C20" s="69" t="s">
        <v>29</v>
      </c>
      <c r="D20" s="83"/>
      <c r="E20" s="72"/>
      <c r="F20" s="86"/>
      <c r="G20" s="114">
        <f>E20-E19</f>
        <v>0</v>
      </c>
      <c r="H20" s="99" t="e">
        <f>(F20-G20)/F20</f>
        <v>#DIV/0!</v>
      </c>
      <c r="I20" s="72"/>
      <c r="J20" s="72"/>
      <c r="K20" s="72"/>
      <c r="L20" s="86"/>
      <c r="M20" s="100">
        <f>(I20-I19)+(J20-J19)</f>
        <v>0</v>
      </c>
      <c r="N20" s="99" t="e">
        <f>(L20-M20)/M20</f>
        <v>#DIV/0!</v>
      </c>
      <c r="O20" s="101" t="e">
        <f>(M20)/(M20+(K20-K19))</f>
        <v>#DIV/0!</v>
      </c>
      <c r="Q20" s="69" t="s">
        <v>29</v>
      </c>
      <c r="R20" s="83"/>
      <c r="S20" s="72"/>
      <c r="T20" s="86"/>
      <c r="U20" s="114">
        <f>S20-S19</f>
        <v>0</v>
      </c>
      <c r="V20" s="99" t="e">
        <f>(T20-U20)/T20</f>
        <v>#DIV/0!</v>
      </c>
      <c r="W20" s="72"/>
      <c r="X20" s="72"/>
      <c r="Y20" s="72"/>
      <c r="Z20" s="86"/>
      <c r="AA20" s="100">
        <f>(W20-W19)+(X20-X19)</f>
        <v>0</v>
      </c>
      <c r="AB20" s="99" t="e">
        <f>(Z20-AA20)/AA20</f>
        <v>#DIV/0!</v>
      </c>
      <c r="AC20" s="101" t="e">
        <f>(AA20)/(AA20+(Y20-Y19))</f>
        <v>#DIV/0!</v>
      </c>
    </row>
    <row r="21" spans="3:29" ht="13" thickBot="1">
      <c r="C21" s="69" t="s">
        <v>30</v>
      </c>
      <c r="D21" s="83"/>
      <c r="E21" s="72"/>
      <c r="F21" s="86"/>
      <c r="G21" s="114">
        <f t="shared" ref="G21:G31" si="0">E21-E20</f>
        <v>0</v>
      </c>
      <c r="H21" s="99" t="e">
        <f t="shared" ref="H21:H31" si="1">(F21-G21)/F21</f>
        <v>#DIV/0!</v>
      </c>
      <c r="I21" s="72"/>
      <c r="J21" s="72"/>
      <c r="K21" s="72"/>
      <c r="L21" s="86"/>
      <c r="M21" s="100">
        <f t="shared" ref="M21:M31" si="2">(I21-I20)+(J21-J20)</f>
        <v>0</v>
      </c>
      <c r="N21" s="99" t="e">
        <f t="shared" ref="N21:N31" si="3">(L21-M21)/M21</f>
        <v>#DIV/0!</v>
      </c>
      <c r="O21" s="101" t="e">
        <f t="shared" ref="O21:O31" si="4">(M21)/(M21+(K21-K20))</f>
        <v>#DIV/0!</v>
      </c>
      <c r="Q21" s="69" t="s">
        <v>30</v>
      </c>
      <c r="R21" s="83"/>
      <c r="S21" s="72"/>
      <c r="T21" s="86"/>
      <c r="U21" s="114">
        <f t="shared" ref="U21:U31" si="5">S21-S20</f>
        <v>0</v>
      </c>
      <c r="V21" s="99" t="e">
        <f t="shared" ref="V21:V31" si="6">(T21-U21)/T21</f>
        <v>#DIV/0!</v>
      </c>
      <c r="W21" s="72"/>
      <c r="X21" s="72"/>
      <c r="Y21" s="72"/>
      <c r="Z21" s="86"/>
      <c r="AA21" s="100">
        <f t="shared" ref="AA21:AA31" si="7">(W21-W20)+(X21-X20)</f>
        <v>0</v>
      </c>
      <c r="AB21" s="99" t="e">
        <f t="shared" ref="AB21:AB31" si="8">(Z21-AA21)/AA21</f>
        <v>#DIV/0!</v>
      </c>
      <c r="AC21" s="101" t="e">
        <f t="shared" ref="AC21:AC31" si="9">(AA21)/(AA21+(Y21-Y20))</f>
        <v>#DIV/0!</v>
      </c>
    </row>
    <row r="22" spans="3:29" ht="13" thickBot="1">
      <c r="C22" s="69" t="s">
        <v>31</v>
      </c>
      <c r="D22" s="83"/>
      <c r="E22" s="72"/>
      <c r="F22" s="86"/>
      <c r="G22" s="114">
        <f t="shared" si="0"/>
        <v>0</v>
      </c>
      <c r="H22" s="99" t="e">
        <f t="shared" si="1"/>
        <v>#DIV/0!</v>
      </c>
      <c r="I22" s="72"/>
      <c r="J22" s="72"/>
      <c r="K22" s="72"/>
      <c r="L22" s="86"/>
      <c r="M22" s="100">
        <f t="shared" si="2"/>
        <v>0</v>
      </c>
      <c r="N22" s="99" t="e">
        <f t="shared" si="3"/>
        <v>#DIV/0!</v>
      </c>
      <c r="O22" s="101" t="e">
        <f t="shared" si="4"/>
        <v>#DIV/0!</v>
      </c>
      <c r="Q22" s="69" t="s">
        <v>31</v>
      </c>
      <c r="R22" s="83"/>
      <c r="S22" s="72"/>
      <c r="T22" s="86"/>
      <c r="U22" s="114">
        <f t="shared" si="5"/>
        <v>0</v>
      </c>
      <c r="V22" s="99" t="e">
        <f t="shared" si="6"/>
        <v>#DIV/0!</v>
      </c>
      <c r="W22" s="72"/>
      <c r="X22" s="72"/>
      <c r="Y22" s="72"/>
      <c r="Z22" s="86"/>
      <c r="AA22" s="100">
        <f t="shared" si="7"/>
        <v>0</v>
      </c>
      <c r="AB22" s="99" t="e">
        <f t="shared" si="8"/>
        <v>#DIV/0!</v>
      </c>
      <c r="AC22" s="101" t="e">
        <f t="shared" si="9"/>
        <v>#DIV/0!</v>
      </c>
    </row>
    <row r="23" spans="3:29" ht="13" thickBot="1">
      <c r="C23" s="69" t="s">
        <v>32</v>
      </c>
      <c r="D23" s="83"/>
      <c r="E23" s="72"/>
      <c r="F23" s="86"/>
      <c r="G23" s="114">
        <f t="shared" si="0"/>
        <v>0</v>
      </c>
      <c r="H23" s="99" t="e">
        <f t="shared" si="1"/>
        <v>#DIV/0!</v>
      </c>
      <c r="I23" s="72"/>
      <c r="J23" s="72"/>
      <c r="K23" s="72"/>
      <c r="L23" s="86"/>
      <c r="M23" s="100">
        <f t="shared" si="2"/>
        <v>0</v>
      </c>
      <c r="N23" s="99" t="e">
        <f t="shared" si="3"/>
        <v>#DIV/0!</v>
      </c>
      <c r="O23" s="101" t="e">
        <f t="shared" si="4"/>
        <v>#DIV/0!</v>
      </c>
      <c r="Q23" s="69" t="s">
        <v>32</v>
      </c>
      <c r="R23" s="83"/>
      <c r="S23" s="72"/>
      <c r="T23" s="86"/>
      <c r="U23" s="114">
        <f t="shared" si="5"/>
        <v>0</v>
      </c>
      <c r="V23" s="99" t="e">
        <f t="shared" si="6"/>
        <v>#DIV/0!</v>
      </c>
      <c r="W23" s="72"/>
      <c r="X23" s="72"/>
      <c r="Y23" s="72"/>
      <c r="Z23" s="86"/>
      <c r="AA23" s="100">
        <f t="shared" si="7"/>
        <v>0</v>
      </c>
      <c r="AB23" s="99" t="e">
        <f t="shared" si="8"/>
        <v>#DIV/0!</v>
      </c>
      <c r="AC23" s="101" t="e">
        <f t="shared" si="9"/>
        <v>#DIV/0!</v>
      </c>
    </row>
    <row r="24" spans="3:29" ht="13" thickBot="1">
      <c r="C24" s="69" t="s">
        <v>33</v>
      </c>
      <c r="D24" s="83"/>
      <c r="E24" s="72"/>
      <c r="F24" s="86"/>
      <c r="G24" s="114">
        <f t="shared" si="0"/>
        <v>0</v>
      </c>
      <c r="H24" s="99" t="e">
        <f t="shared" si="1"/>
        <v>#DIV/0!</v>
      </c>
      <c r="I24" s="72"/>
      <c r="J24" s="72"/>
      <c r="K24" s="72"/>
      <c r="L24" s="86"/>
      <c r="M24" s="100">
        <f t="shared" si="2"/>
        <v>0</v>
      </c>
      <c r="N24" s="99" t="e">
        <f t="shared" si="3"/>
        <v>#DIV/0!</v>
      </c>
      <c r="O24" s="101" t="e">
        <f t="shared" si="4"/>
        <v>#DIV/0!</v>
      </c>
      <c r="Q24" s="69" t="s">
        <v>33</v>
      </c>
      <c r="R24" s="83"/>
      <c r="S24" s="72"/>
      <c r="T24" s="86"/>
      <c r="U24" s="114">
        <f t="shared" si="5"/>
        <v>0</v>
      </c>
      <c r="V24" s="99" t="e">
        <f t="shared" si="6"/>
        <v>#DIV/0!</v>
      </c>
      <c r="W24" s="72"/>
      <c r="X24" s="72"/>
      <c r="Y24" s="72"/>
      <c r="Z24" s="86"/>
      <c r="AA24" s="100">
        <f t="shared" si="7"/>
        <v>0</v>
      </c>
      <c r="AB24" s="99" t="e">
        <f t="shared" si="8"/>
        <v>#DIV/0!</v>
      </c>
      <c r="AC24" s="101" t="e">
        <f t="shared" si="9"/>
        <v>#DIV/0!</v>
      </c>
    </row>
    <row r="25" spans="3:29" ht="13" thickBot="1">
      <c r="C25" s="69" t="s">
        <v>34</v>
      </c>
      <c r="D25" s="83"/>
      <c r="E25" s="72"/>
      <c r="F25" s="86"/>
      <c r="G25" s="114">
        <f t="shared" si="0"/>
        <v>0</v>
      </c>
      <c r="H25" s="99" t="e">
        <f t="shared" si="1"/>
        <v>#DIV/0!</v>
      </c>
      <c r="I25" s="72"/>
      <c r="J25" s="72"/>
      <c r="K25" s="72"/>
      <c r="L25" s="86"/>
      <c r="M25" s="100">
        <f t="shared" si="2"/>
        <v>0</v>
      </c>
      <c r="N25" s="99" t="e">
        <f t="shared" si="3"/>
        <v>#DIV/0!</v>
      </c>
      <c r="O25" s="101" t="e">
        <f t="shared" si="4"/>
        <v>#DIV/0!</v>
      </c>
      <c r="Q25" s="69" t="s">
        <v>34</v>
      </c>
      <c r="R25" s="83"/>
      <c r="S25" s="72"/>
      <c r="T25" s="86"/>
      <c r="U25" s="114">
        <f t="shared" si="5"/>
        <v>0</v>
      </c>
      <c r="V25" s="99" t="e">
        <f t="shared" si="6"/>
        <v>#DIV/0!</v>
      </c>
      <c r="W25" s="72"/>
      <c r="X25" s="72"/>
      <c r="Y25" s="72"/>
      <c r="Z25" s="86"/>
      <c r="AA25" s="100">
        <f t="shared" si="7"/>
        <v>0</v>
      </c>
      <c r="AB25" s="99" t="e">
        <f t="shared" si="8"/>
        <v>#DIV/0!</v>
      </c>
      <c r="AC25" s="101" t="e">
        <f t="shared" si="9"/>
        <v>#DIV/0!</v>
      </c>
    </row>
    <row r="26" spans="3:29" ht="13" thickBot="1">
      <c r="C26" s="69" t="s">
        <v>35</v>
      </c>
      <c r="D26" s="83"/>
      <c r="E26" s="72"/>
      <c r="F26" s="86"/>
      <c r="G26" s="114">
        <f t="shared" si="0"/>
        <v>0</v>
      </c>
      <c r="H26" s="99" t="e">
        <f t="shared" si="1"/>
        <v>#DIV/0!</v>
      </c>
      <c r="I26" s="72"/>
      <c r="J26" s="72"/>
      <c r="K26" s="72"/>
      <c r="L26" s="86"/>
      <c r="M26" s="100">
        <f t="shared" si="2"/>
        <v>0</v>
      </c>
      <c r="N26" s="99" t="e">
        <f t="shared" si="3"/>
        <v>#DIV/0!</v>
      </c>
      <c r="O26" s="101" t="e">
        <f t="shared" si="4"/>
        <v>#DIV/0!</v>
      </c>
      <c r="Q26" s="69" t="s">
        <v>35</v>
      </c>
      <c r="R26" s="83"/>
      <c r="S26" s="72"/>
      <c r="T26" s="86"/>
      <c r="U26" s="114">
        <f t="shared" si="5"/>
        <v>0</v>
      </c>
      <c r="V26" s="99" t="e">
        <f t="shared" si="6"/>
        <v>#DIV/0!</v>
      </c>
      <c r="W26" s="72"/>
      <c r="X26" s="72"/>
      <c r="Y26" s="72"/>
      <c r="Z26" s="86"/>
      <c r="AA26" s="100">
        <f t="shared" si="7"/>
        <v>0</v>
      </c>
      <c r="AB26" s="99" t="e">
        <f t="shared" si="8"/>
        <v>#DIV/0!</v>
      </c>
      <c r="AC26" s="101" t="e">
        <f t="shared" si="9"/>
        <v>#DIV/0!</v>
      </c>
    </row>
    <row r="27" spans="3:29" ht="13" thickBot="1">
      <c r="C27" s="69" t="s">
        <v>36</v>
      </c>
      <c r="D27" s="83"/>
      <c r="E27" s="72"/>
      <c r="F27" s="86"/>
      <c r="G27" s="114">
        <f t="shared" si="0"/>
        <v>0</v>
      </c>
      <c r="H27" s="99" t="e">
        <f t="shared" si="1"/>
        <v>#DIV/0!</v>
      </c>
      <c r="I27" s="72"/>
      <c r="J27" s="72"/>
      <c r="K27" s="72"/>
      <c r="L27" s="86"/>
      <c r="M27" s="100">
        <f t="shared" si="2"/>
        <v>0</v>
      </c>
      <c r="N27" s="99" t="e">
        <f t="shared" si="3"/>
        <v>#DIV/0!</v>
      </c>
      <c r="O27" s="101" t="e">
        <f t="shared" si="4"/>
        <v>#DIV/0!</v>
      </c>
      <c r="Q27" s="69" t="s">
        <v>36</v>
      </c>
      <c r="R27" s="83"/>
      <c r="S27" s="72"/>
      <c r="T27" s="86"/>
      <c r="U27" s="114">
        <f t="shared" si="5"/>
        <v>0</v>
      </c>
      <c r="V27" s="99" t="e">
        <f t="shared" si="6"/>
        <v>#DIV/0!</v>
      </c>
      <c r="W27" s="72"/>
      <c r="X27" s="72"/>
      <c r="Y27" s="72"/>
      <c r="Z27" s="86"/>
      <c r="AA27" s="100">
        <f t="shared" si="7"/>
        <v>0</v>
      </c>
      <c r="AB27" s="99" t="e">
        <f t="shared" si="8"/>
        <v>#DIV/0!</v>
      </c>
      <c r="AC27" s="101" t="e">
        <f t="shared" si="9"/>
        <v>#DIV/0!</v>
      </c>
    </row>
    <row r="28" spans="3:29" ht="13" thickBot="1">
      <c r="C28" s="69" t="s">
        <v>37</v>
      </c>
      <c r="D28" s="83"/>
      <c r="E28" s="72"/>
      <c r="F28" s="86"/>
      <c r="G28" s="114">
        <f t="shared" si="0"/>
        <v>0</v>
      </c>
      <c r="H28" s="99" t="e">
        <f t="shared" si="1"/>
        <v>#DIV/0!</v>
      </c>
      <c r="I28" s="72"/>
      <c r="J28" s="72"/>
      <c r="K28" s="72"/>
      <c r="L28" s="86"/>
      <c r="M28" s="100">
        <f t="shared" si="2"/>
        <v>0</v>
      </c>
      <c r="N28" s="99" t="e">
        <f t="shared" si="3"/>
        <v>#DIV/0!</v>
      </c>
      <c r="O28" s="101" t="e">
        <f t="shared" si="4"/>
        <v>#DIV/0!</v>
      </c>
      <c r="Q28" s="69" t="s">
        <v>37</v>
      </c>
      <c r="R28" s="83"/>
      <c r="S28" s="72"/>
      <c r="T28" s="86"/>
      <c r="U28" s="114">
        <f t="shared" si="5"/>
        <v>0</v>
      </c>
      <c r="V28" s="99" t="e">
        <f t="shared" si="6"/>
        <v>#DIV/0!</v>
      </c>
      <c r="W28" s="72"/>
      <c r="X28" s="72"/>
      <c r="Y28" s="72"/>
      <c r="Z28" s="86"/>
      <c r="AA28" s="100">
        <f t="shared" si="7"/>
        <v>0</v>
      </c>
      <c r="AB28" s="99" t="e">
        <f t="shared" si="8"/>
        <v>#DIV/0!</v>
      </c>
      <c r="AC28" s="101" t="e">
        <f t="shared" si="9"/>
        <v>#DIV/0!</v>
      </c>
    </row>
    <row r="29" spans="3:29" ht="13" thickBot="1">
      <c r="C29" s="69" t="s">
        <v>38</v>
      </c>
      <c r="D29" s="83"/>
      <c r="E29" s="72"/>
      <c r="F29" s="86"/>
      <c r="G29" s="114">
        <f t="shared" si="0"/>
        <v>0</v>
      </c>
      <c r="H29" s="99" t="e">
        <f t="shared" si="1"/>
        <v>#DIV/0!</v>
      </c>
      <c r="I29" s="72"/>
      <c r="J29" s="72"/>
      <c r="K29" s="72"/>
      <c r="L29" s="86"/>
      <c r="M29" s="100">
        <f t="shared" si="2"/>
        <v>0</v>
      </c>
      <c r="N29" s="99" t="e">
        <f t="shared" si="3"/>
        <v>#DIV/0!</v>
      </c>
      <c r="O29" s="101" t="e">
        <f t="shared" si="4"/>
        <v>#DIV/0!</v>
      </c>
      <c r="Q29" s="69" t="s">
        <v>38</v>
      </c>
      <c r="R29" s="83"/>
      <c r="S29" s="72"/>
      <c r="T29" s="86"/>
      <c r="U29" s="114">
        <f t="shared" si="5"/>
        <v>0</v>
      </c>
      <c r="V29" s="99" t="e">
        <f t="shared" si="6"/>
        <v>#DIV/0!</v>
      </c>
      <c r="W29" s="72"/>
      <c r="X29" s="72"/>
      <c r="Y29" s="72"/>
      <c r="Z29" s="86"/>
      <c r="AA29" s="100">
        <f t="shared" si="7"/>
        <v>0</v>
      </c>
      <c r="AB29" s="99" t="e">
        <f t="shared" si="8"/>
        <v>#DIV/0!</v>
      </c>
      <c r="AC29" s="101" t="e">
        <f t="shared" si="9"/>
        <v>#DIV/0!</v>
      </c>
    </row>
    <row r="30" spans="3:29" ht="13" thickBot="1">
      <c r="C30" s="69" t="s">
        <v>39</v>
      </c>
      <c r="D30" s="83"/>
      <c r="E30" s="72"/>
      <c r="F30" s="86"/>
      <c r="G30" s="114">
        <f t="shared" si="0"/>
        <v>0</v>
      </c>
      <c r="H30" s="99" t="e">
        <f t="shared" si="1"/>
        <v>#DIV/0!</v>
      </c>
      <c r="I30" s="72"/>
      <c r="J30" s="72"/>
      <c r="K30" s="72"/>
      <c r="L30" s="86"/>
      <c r="M30" s="100">
        <f t="shared" si="2"/>
        <v>0</v>
      </c>
      <c r="N30" s="99" t="e">
        <f t="shared" si="3"/>
        <v>#DIV/0!</v>
      </c>
      <c r="O30" s="101" t="e">
        <f t="shared" si="4"/>
        <v>#DIV/0!</v>
      </c>
      <c r="Q30" s="69" t="s">
        <v>39</v>
      </c>
      <c r="R30" s="83"/>
      <c r="S30" s="72"/>
      <c r="T30" s="86"/>
      <c r="U30" s="114">
        <f t="shared" si="5"/>
        <v>0</v>
      </c>
      <c r="V30" s="99" t="e">
        <f t="shared" si="6"/>
        <v>#DIV/0!</v>
      </c>
      <c r="W30" s="72"/>
      <c r="X30" s="72"/>
      <c r="Y30" s="72"/>
      <c r="Z30" s="86"/>
      <c r="AA30" s="100">
        <f t="shared" si="7"/>
        <v>0</v>
      </c>
      <c r="AB30" s="99" t="e">
        <f t="shared" si="8"/>
        <v>#DIV/0!</v>
      </c>
      <c r="AC30" s="101" t="e">
        <f t="shared" si="9"/>
        <v>#DIV/0!</v>
      </c>
    </row>
    <row r="31" spans="3:29" ht="13" thickBot="1">
      <c r="C31" s="69" t="s">
        <v>40</v>
      </c>
      <c r="D31" s="83"/>
      <c r="E31" s="72"/>
      <c r="F31" s="86"/>
      <c r="G31" s="114">
        <f t="shared" si="0"/>
        <v>0</v>
      </c>
      <c r="H31" s="99" t="e">
        <f t="shared" si="1"/>
        <v>#DIV/0!</v>
      </c>
      <c r="I31" s="72"/>
      <c r="J31" s="72"/>
      <c r="K31" s="72"/>
      <c r="L31" s="86"/>
      <c r="M31" s="100">
        <f t="shared" si="2"/>
        <v>0</v>
      </c>
      <c r="N31" s="99" t="e">
        <f t="shared" si="3"/>
        <v>#DIV/0!</v>
      </c>
      <c r="O31" s="101" t="e">
        <f t="shared" si="4"/>
        <v>#DIV/0!</v>
      </c>
      <c r="Q31" s="69" t="s">
        <v>40</v>
      </c>
      <c r="R31" s="83"/>
      <c r="S31" s="72"/>
      <c r="T31" s="86"/>
      <c r="U31" s="114">
        <f t="shared" si="5"/>
        <v>0</v>
      </c>
      <c r="V31" s="99" t="e">
        <f t="shared" si="6"/>
        <v>#DIV/0!</v>
      </c>
      <c r="W31" s="72"/>
      <c r="X31" s="72"/>
      <c r="Y31" s="72"/>
      <c r="Z31" s="86"/>
      <c r="AA31" s="100">
        <f t="shared" si="7"/>
        <v>0</v>
      </c>
      <c r="AB31" s="99" t="e">
        <f t="shared" si="8"/>
        <v>#DIV/0!</v>
      </c>
      <c r="AC31" s="101" t="e">
        <f t="shared" si="9"/>
        <v>#DIV/0!</v>
      </c>
    </row>
    <row r="32" spans="3:29" ht="12.75" customHeight="1" thickBot="1">
      <c r="C32" s="97" t="s">
        <v>7</v>
      </c>
      <c r="D32" s="102"/>
      <c r="E32" s="103"/>
      <c r="F32" s="156">
        <f>SUM(F20:F31)</f>
        <v>0</v>
      </c>
      <c r="G32" s="104">
        <f>SUM(G20:G31)</f>
        <v>0</v>
      </c>
      <c r="H32" s="105"/>
      <c r="I32" s="105"/>
      <c r="J32" s="105"/>
      <c r="K32" s="106"/>
      <c r="L32" s="156">
        <f>SUM(L20:L31)</f>
        <v>0</v>
      </c>
      <c r="M32" s="104">
        <f>SUM(M20:M31)</f>
        <v>0</v>
      </c>
      <c r="N32" s="155"/>
      <c r="O32" s="107"/>
      <c r="Q32" s="97" t="s">
        <v>7</v>
      </c>
      <c r="R32" s="102"/>
      <c r="S32" s="103"/>
      <c r="T32" s="156">
        <f>SUM(T20:T31)</f>
        <v>0</v>
      </c>
      <c r="U32" s="104">
        <f>SUM(U20:U31)</f>
        <v>0</v>
      </c>
      <c r="V32" s="105"/>
      <c r="W32" s="105"/>
      <c r="X32" s="105"/>
      <c r="Y32" s="106"/>
      <c r="Z32" s="156">
        <f>SUM(Z20:Z31)</f>
        <v>0</v>
      </c>
      <c r="AA32" s="104">
        <f>SUM(AA20:AA31)</f>
        <v>0</v>
      </c>
      <c r="AB32" s="155"/>
      <c r="AC32" s="107"/>
    </row>
    <row r="33" spans="3:27" ht="19.5" customHeight="1">
      <c r="C33" s="207" t="s">
        <v>8</v>
      </c>
      <c r="D33" s="277"/>
      <c r="E33" s="277"/>
      <c r="F33" s="277"/>
      <c r="G33" s="277"/>
      <c r="H33" s="277"/>
      <c r="I33" s="277"/>
      <c r="J33" s="277"/>
      <c r="K33" s="277"/>
      <c r="L33" s="278"/>
      <c r="M33" s="98" t="e">
        <f>M32/$E$12</f>
        <v>#DIV/0!</v>
      </c>
      <c r="Q33" s="207" t="s">
        <v>8</v>
      </c>
      <c r="R33" s="277"/>
      <c r="S33" s="277"/>
      <c r="T33" s="277"/>
      <c r="U33" s="277"/>
      <c r="V33" s="277"/>
      <c r="W33" s="277"/>
      <c r="X33" s="277"/>
      <c r="Y33" s="277"/>
      <c r="Z33" s="278"/>
      <c r="AA33" s="98" t="e">
        <f>AA32/$E$12</f>
        <v>#DIV/0!</v>
      </c>
    </row>
    <row r="34" spans="3:27" ht="14.25" customHeight="1" thickBot="1">
      <c r="C34" s="279" t="s">
        <v>9</v>
      </c>
      <c r="D34" s="280"/>
      <c r="E34" s="280"/>
      <c r="F34" s="280"/>
      <c r="G34" s="280"/>
      <c r="H34" s="280"/>
      <c r="I34" s="280"/>
      <c r="J34" s="280"/>
      <c r="K34" s="280"/>
      <c r="L34" s="281"/>
      <c r="M34" s="71"/>
      <c r="Q34" s="279" t="s">
        <v>9</v>
      </c>
      <c r="R34" s="280"/>
      <c r="S34" s="280"/>
      <c r="T34" s="280"/>
      <c r="U34" s="280"/>
      <c r="V34" s="280"/>
      <c r="W34" s="280"/>
      <c r="X34" s="280"/>
      <c r="Y34" s="280"/>
      <c r="Z34" s="281"/>
      <c r="AA34" s="71"/>
    </row>
    <row r="35" spans="3:27" ht="15" customHeight="1" thickBot="1">
      <c r="C35" s="53" t="s">
        <v>10</v>
      </c>
      <c r="D35" s="42"/>
      <c r="E35" s="42"/>
      <c r="F35" s="42"/>
      <c r="G35" s="42"/>
      <c r="H35" s="42"/>
      <c r="I35" s="42"/>
      <c r="J35" s="42"/>
      <c r="K35" s="42"/>
    </row>
    <row r="36" spans="3:27" ht="127.5" customHeight="1" thickBot="1">
      <c r="C36" s="199" t="s">
        <v>118</v>
      </c>
      <c r="D36" s="200"/>
      <c r="E36" s="200"/>
      <c r="F36" s="200"/>
      <c r="G36" s="200"/>
      <c r="H36" s="200"/>
      <c r="I36" s="200"/>
      <c r="J36" s="201"/>
      <c r="K36" s="42"/>
    </row>
    <row r="37" spans="3:27" ht="25.75" customHeight="1" thickBot="1">
      <c r="C37" s="20"/>
    </row>
    <row r="38" spans="3:27" ht="87" customHeight="1" thickBot="1">
      <c r="C38" s="199" t="s">
        <v>116</v>
      </c>
      <c r="D38" s="200"/>
      <c r="E38" s="200"/>
      <c r="F38" s="200"/>
      <c r="G38" s="200"/>
      <c r="H38" s="200"/>
      <c r="I38" s="200"/>
      <c r="J38" s="201"/>
    </row>
    <row r="39" spans="3:27">
      <c r="C39" s="52"/>
    </row>
  </sheetData>
  <mergeCells count="60">
    <mergeCell ref="N16:N18"/>
    <mergeCell ref="C16:C18"/>
    <mergeCell ref="D16:D18"/>
    <mergeCell ref="E16:E18"/>
    <mergeCell ref="F16:F18"/>
    <mergeCell ref="C34:L34"/>
    <mergeCell ref="J16:J18"/>
    <mergeCell ref="K16:K18"/>
    <mergeCell ref="L16:L18"/>
    <mergeCell ref="M16:M18"/>
    <mergeCell ref="C9:D9"/>
    <mergeCell ref="E9:H9"/>
    <mergeCell ref="C12:D12"/>
    <mergeCell ref="E13:H13"/>
    <mergeCell ref="C10:D10"/>
    <mergeCell ref="E10:H10"/>
    <mergeCell ref="C11:D11"/>
    <mergeCell ref="E11:H11"/>
    <mergeCell ref="E12:H12"/>
    <mergeCell ref="C2:I3"/>
    <mergeCell ref="C7:D7"/>
    <mergeCell ref="E7:H7"/>
    <mergeCell ref="C8:D8"/>
    <mergeCell ref="E8:H8"/>
    <mergeCell ref="Q2:W3"/>
    <mergeCell ref="Q7:R7"/>
    <mergeCell ref="S7:V7"/>
    <mergeCell ref="Q8:R8"/>
    <mergeCell ref="S8:V8"/>
    <mergeCell ref="Q9:R9"/>
    <mergeCell ref="S9:V9"/>
    <mergeCell ref="Q10:R10"/>
    <mergeCell ref="S10:V10"/>
    <mergeCell ref="Q11:R11"/>
    <mergeCell ref="S11:V11"/>
    <mergeCell ref="Q12:R12"/>
    <mergeCell ref="S12:V12"/>
    <mergeCell ref="S13:V13"/>
    <mergeCell ref="Q16:Q18"/>
    <mergeCell ref="R16:R18"/>
    <mergeCell ref="S16:S18"/>
    <mergeCell ref="T16:T18"/>
    <mergeCell ref="U16:U18"/>
    <mergeCell ref="V16:V18"/>
    <mergeCell ref="C38:J38"/>
    <mergeCell ref="AB16:AB18"/>
    <mergeCell ref="AC16:AC18"/>
    <mergeCell ref="Q33:Z33"/>
    <mergeCell ref="Q34:Z34"/>
    <mergeCell ref="C36:J36"/>
    <mergeCell ref="W16:W18"/>
    <mergeCell ref="X16:X18"/>
    <mergeCell ref="Y16:Y18"/>
    <mergeCell ref="Z16:Z18"/>
    <mergeCell ref="AA16:AA18"/>
    <mergeCell ref="H16:H18"/>
    <mergeCell ref="I16:I18"/>
    <mergeCell ref="G16:G18"/>
    <mergeCell ref="C33:L33"/>
    <mergeCell ref="O16:O18"/>
  </mergeCells>
  <conditionalFormatting sqref="M33">
    <cfRule type="cellIs" dxfId="7" priority="16" stopIfTrue="1" operator="lessThan">
      <formula>400</formula>
    </cfRule>
  </conditionalFormatting>
  <conditionalFormatting sqref="H20:H31">
    <cfRule type="cellIs" dxfId="6" priority="17" stopIfTrue="1" operator="notBetween">
      <formula>-0.5</formula>
      <formula>0.5</formula>
    </cfRule>
  </conditionalFormatting>
  <conditionalFormatting sqref="N20:N31">
    <cfRule type="expression" dxfId="5" priority="25" stopIfTrue="1">
      <formula>AND(N20&lt;-20%,H20&lt;15%,H20&gt;-15%)</formula>
    </cfRule>
  </conditionalFormatting>
  <conditionalFormatting sqref="O20:O31">
    <cfRule type="expression" dxfId="4" priority="32" stopIfTrue="1">
      <formula>AND(O20&lt;-20%,J20&lt;15%,J20&gt;-15%)</formula>
    </cfRule>
  </conditionalFormatting>
  <conditionalFormatting sqref="AA33">
    <cfRule type="cellIs" dxfId="3" priority="4" stopIfTrue="1" operator="lessThan">
      <formula>400</formula>
    </cfRule>
  </conditionalFormatting>
  <conditionalFormatting sqref="V20:V31">
    <cfRule type="cellIs" dxfId="2" priority="1" stopIfTrue="1" operator="notBetween">
      <formula>-0.5</formula>
      <formula>0.5</formula>
    </cfRule>
  </conditionalFormatting>
  <conditionalFormatting sqref="AB20:AB31">
    <cfRule type="expression" dxfId="1" priority="2" stopIfTrue="1">
      <formula>AND(AB20&lt;-20%,V20&lt;15%,V20&gt;-15%)</formula>
    </cfRule>
  </conditionalFormatting>
  <conditionalFormatting sqref="AC20:AC31">
    <cfRule type="expression" dxfId="0" priority="3" stopIfTrue="1">
      <formula>AND(AC20&lt;-20%,X20&lt;15%,X20&gt;-15%)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49"/>
  <sheetViews>
    <sheetView workbookViewId="0">
      <selection activeCell="A50" sqref="A50:IV60"/>
    </sheetView>
  </sheetViews>
  <sheetFormatPr baseColWidth="10" defaultColWidth="11.453125" defaultRowHeight="12.5"/>
  <cols>
    <col min="1" max="1" width="2.54296875" customWidth="1"/>
  </cols>
  <sheetData>
    <row r="1" spans="2:9" ht="13" thickBot="1"/>
    <row r="2" spans="2:9" ht="12.75" customHeight="1">
      <c r="B2" s="292" t="s">
        <v>11</v>
      </c>
      <c r="C2" s="293"/>
      <c r="D2" s="293"/>
      <c r="E2" s="293"/>
      <c r="F2" s="293"/>
      <c r="G2" s="293"/>
      <c r="H2" s="293"/>
      <c r="I2" s="294"/>
    </row>
    <row r="3" spans="2:9">
      <c r="B3" s="295"/>
      <c r="C3" s="296"/>
      <c r="D3" s="296"/>
      <c r="E3" s="296"/>
      <c r="F3" s="296"/>
      <c r="G3" s="296"/>
      <c r="H3" s="296"/>
      <c r="I3" s="297"/>
    </row>
    <row r="4" spans="2:9">
      <c r="B4" s="295"/>
      <c r="C4" s="296"/>
      <c r="D4" s="296"/>
      <c r="E4" s="296"/>
      <c r="F4" s="296"/>
      <c r="G4" s="296"/>
      <c r="H4" s="296"/>
      <c r="I4" s="297"/>
    </row>
    <row r="5" spans="2:9">
      <c r="B5" s="295"/>
      <c r="C5" s="296"/>
      <c r="D5" s="296"/>
      <c r="E5" s="296"/>
      <c r="F5" s="296"/>
      <c r="G5" s="296"/>
      <c r="H5" s="296"/>
      <c r="I5" s="297"/>
    </row>
    <row r="6" spans="2:9">
      <c r="B6" s="295"/>
      <c r="C6" s="296"/>
      <c r="D6" s="296"/>
      <c r="E6" s="296"/>
      <c r="F6" s="296"/>
      <c r="G6" s="296"/>
      <c r="H6" s="296"/>
      <c r="I6" s="297"/>
    </row>
    <row r="7" spans="2:9">
      <c r="B7" s="295"/>
      <c r="C7" s="296"/>
      <c r="D7" s="296"/>
      <c r="E7" s="296"/>
      <c r="F7" s="296"/>
      <c r="G7" s="296"/>
      <c r="H7" s="296"/>
      <c r="I7" s="297"/>
    </row>
    <row r="8" spans="2:9">
      <c r="B8" s="295"/>
      <c r="C8" s="296"/>
      <c r="D8" s="296"/>
      <c r="E8" s="296"/>
      <c r="F8" s="296"/>
      <c r="G8" s="296"/>
      <c r="H8" s="296"/>
      <c r="I8" s="297"/>
    </row>
    <row r="9" spans="2:9">
      <c r="B9" s="295"/>
      <c r="C9" s="296"/>
      <c r="D9" s="296"/>
      <c r="E9" s="296"/>
      <c r="F9" s="296"/>
      <c r="G9" s="296"/>
      <c r="H9" s="296"/>
      <c r="I9" s="297"/>
    </row>
    <row r="10" spans="2:9">
      <c r="B10" s="295"/>
      <c r="C10" s="296"/>
      <c r="D10" s="296"/>
      <c r="E10" s="296"/>
      <c r="F10" s="296"/>
      <c r="G10" s="296"/>
      <c r="H10" s="296"/>
      <c r="I10" s="297"/>
    </row>
    <row r="11" spans="2:9">
      <c r="B11" s="295"/>
      <c r="C11" s="296"/>
      <c r="D11" s="296"/>
      <c r="E11" s="296"/>
      <c r="F11" s="296"/>
      <c r="G11" s="296"/>
      <c r="H11" s="296"/>
      <c r="I11" s="297"/>
    </row>
    <row r="12" spans="2:9">
      <c r="B12" s="295"/>
      <c r="C12" s="296"/>
      <c r="D12" s="296"/>
      <c r="E12" s="296"/>
      <c r="F12" s="296"/>
      <c r="G12" s="296"/>
      <c r="H12" s="296"/>
      <c r="I12" s="297"/>
    </row>
    <row r="13" spans="2:9">
      <c r="B13" s="295"/>
      <c r="C13" s="296"/>
      <c r="D13" s="296"/>
      <c r="E13" s="296"/>
      <c r="F13" s="296"/>
      <c r="G13" s="296"/>
      <c r="H13" s="296"/>
      <c r="I13" s="297"/>
    </row>
    <row r="14" spans="2:9">
      <c r="B14" s="295"/>
      <c r="C14" s="296"/>
      <c r="D14" s="296"/>
      <c r="E14" s="296"/>
      <c r="F14" s="296"/>
      <c r="G14" s="296"/>
      <c r="H14" s="296"/>
      <c r="I14" s="297"/>
    </row>
    <row r="15" spans="2:9">
      <c r="B15" s="295"/>
      <c r="C15" s="296"/>
      <c r="D15" s="296"/>
      <c r="E15" s="296"/>
      <c r="F15" s="296"/>
      <c r="G15" s="296"/>
      <c r="H15" s="296"/>
      <c r="I15" s="297"/>
    </row>
    <row r="16" spans="2:9" ht="13" thickBot="1">
      <c r="B16" s="298"/>
      <c r="C16" s="299"/>
      <c r="D16" s="299"/>
      <c r="E16" s="299"/>
      <c r="F16" s="299"/>
      <c r="G16" s="299"/>
      <c r="H16" s="299"/>
      <c r="I16" s="300"/>
    </row>
    <row r="17" spans="2:9" ht="13.5" thickBot="1">
      <c r="B17" s="7"/>
      <c r="C17" s="7"/>
      <c r="D17" s="7"/>
      <c r="E17" s="7"/>
      <c r="F17" s="7"/>
      <c r="G17" s="7"/>
      <c r="H17" s="2"/>
    </row>
    <row r="18" spans="2:9" ht="12.75" customHeight="1">
      <c r="B18" s="292" t="s">
        <v>12</v>
      </c>
      <c r="C18" s="293"/>
      <c r="D18" s="293"/>
      <c r="E18" s="293"/>
      <c r="F18" s="293"/>
      <c r="G18" s="293"/>
      <c r="H18" s="293"/>
      <c r="I18" s="294"/>
    </row>
    <row r="19" spans="2:9">
      <c r="B19" s="295"/>
      <c r="C19" s="296"/>
      <c r="D19" s="296"/>
      <c r="E19" s="296"/>
      <c r="F19" s="296"/>
      <c r="G19" s="296"/>
      <c r="H19" s="296"/>
      <c r="I19" s="297"/>
    </row>
    <row r="20" spans="2:9">
      <c r="B20" s="295"/>
      <c r="C20" s="296"/>
      <c r="D20" s="296"/>
      <c r="E20" s="296"/>
      <c r="F20" s="296"/>
      <c r="G20" s="296"/>
      <c r="H20" s="296"/>
      <c r="I20" s="297"/>
    </row>
    <row r="21" spans="2:9">
      <c r="B21" s="295"/>
      <c r="C21" s="296"/>
      <c r="D21" s="296"/>
      <c r="E21" s="296"/>
      <c r="F21" s="296"/>
      <c r="G21" s="296"/>
      <c r="H21" s="296"/>
      <c r="I21" s="297"/>
    </row>
    <row r="22" spans="2:9">
      <c r="B22" s="295"/>
      <c r="C22" s="296"/>
      <c r="D22" s="296"/>
      <c r="E22" s="296"/>
      <c r="F22" s="296"/>
      <c r="G22" s="296"/>
      <c r="H22" s="296"/>
      <c r="I22" s="297"/>
    </row>
    <row r="23" spans="2:9">
      <c r="B23" s="295"/>
      <c r="C23" s="296"/>
      <c r="D23" s="296"/>
      <c r="E23" s="296"/>
      <c r="F23" s="296"/>
      <c r="G23" s="296"/>
      <c r="H23" s="296"/>
      <c r="I23" s="297"/>
    </row>
    <row r="24" spans="2:9" ht="12.75" customHeight="1">
      <c r="B24" s="295"/>
      <c r="C24" s="296"/>
      <c r="D24" s="296"/>
      <c r="E24" s="296"/>
      <c r="F24" s="296"/>
      <c r="G24" s="296"/>
      <c r="H24" s="296"/>
      <c r="I24" s="297"/>
    </row>
    <row r="25" spans="2:9">
      <c r="B25" s="295"/>
      <c r="C25" s="296"/>
      <c r="D25" s="296"/>
      <c r="E25" s="296"/>
      <c r="F25" s="296"/>
      <c r="G25" s="296"/>
      <c r="H25" s="296"/>
      <c r="I25" s="297"/>
    </row>
    <row r="26" spans="2:9">
      <c r="B26" s="295"/>
      <c r="C26" s="296"/>
      <c r="D26" s="296"/>
      <c r="E26" s="296"/>
      <c r="F26" s="296"/>
      <c r="G26" s="296"/>
      <c r="H26" s="296"/>
      <c r="I26" s="297"/>
    </row>
    <row r="27" spans="2:9">
      <c r="B27" s="295"/>
      <c r="C27" s="296"/>
      <c r="D27" s="296"/>
      <c r="E27" s="296"/>
      <c r="F27" s="296"/>
      <c r="G27" s="296"/>
      <c r="H27" s="296"/>
      <c r="I27" s="297"/>
    </row>
    <row r="28" spans="2:9">
      <c r="B28" s="295"/>
      <c r="C28" s="296"/>
      <c r="D28" s="296"/>
      <c r="E28" s="296"/>
      <c r="F28" s="296"/>
      <c r="G28" s="296"/>
      <c r="H28" s="296"/>
      <c r="I28" s="297"/>
    </row>
    <row r="29" spans="2:9">
      <c r="B29" s="295"/>
      <c r="C29" s="296"/>
      <c r="D29" s="296"/>
      <c r="E29" s="296"/>
      <c r="F29" s="296"/>
      <c r="G29" s="296"/>
      <c r="H29" s="296"/>
      <c r="I29" s="297"/>
    </row>
    <row r="30" spans="2:9">
      <c r="B30" s="295"/>
      <c r="C30" s="296"/>
      <c r="D30" s="296"/>
      <c r="E30" s="296"/>
      <c r="F30" s="296"/>
      <c r="G30" s="296"/>
      <c r="H30" s="296"/>
      <c r="I30" s="297"/>
    </row>
    <row r="31" spans="2:9">
      <c r="B31" s="295"/>
      <c r="C31" s="296"/>
      <c r="D31" s="296"/>
      <c r="E31" s="296"/>
      <c r="F31" s="296"/>
      <c r="G31" s="296"/>
      <c r="H31" s="296"/>
      <c r="I31" s="297"/>
    </row>
    <row r="32" spans="2:9">
      <c r="B32" s="295"/>
      <c r="C32" s="296"/>
      <c r="D32" s="296"/>
      <c r="E32" s="296"/>
      <c r="F32" s="296"/>
      <c r="G32" s="296"/>
      <c r="H32" s="296"/>
      <c r="I32" s="297"/>
    </row>
    <row r="33" spans="2:9">
      <c r="B33" s="295"/>
      <c r="C33" s="296"/>
      <c r="D33" s="296"/>
      <c r="E33" s="296"/>
      <c r="F33" s="296"/>
      <c r="G33" s="296"/>
      <c r="H33" s="296"/>
      <c r="I33" s="297"/>
    </row>
    <row r="34" spans="2:9">
      <c r="B34" s="295"/>
      <c r="C34" s="296"/>
      <c r="D34" s="296"/>
      <c r="E34" s="296"/>
      <c r="F34" s="296"/>
      <c r="G34" s="296"/>
      <c r="H34" s="296"/>
      <c r="I34" s="297"/>
    </row>
    <row r="35" spans="2:9">
      <c r="B35" s="295"/>
      <c r="C35" s="296"/>
      <c r="D35" s="296"/>
      <c r="E35" s="296"/>
      <c r="F35" s="296"/>
      <c r="G35" s="296"/>
      <c r="H35" s="296"/>
      <c r="I35" s="297"/>
    </row>
    <row r="36" spans="2:9">
      <c r="B36" s="295"/>
      <c r="C36" s="296"/>
      <c r="D36" s="296"/>
      <c r="E36" s="296"/>
      <c r="F36" s="296"/>
      <c r="G36" s="296"/>
      <c r="H36" s="296"/>
      <c r="I36" s="297"/>
    </row>
    <row r="37" spans="2:9">
      <c r="B37" s="295"/>
      <c r="C37" s="296"/>
      <c r="D37" s="296"/>
      <c r="E37" s="296"/>
      <c r="F37" s="296"/>
      <c r="G37" s="296"/>
      <c r="H37" s="296"/>
      <c r="I37" s="297"/>
    </row>
    <row r="38" spans="2:9">
      <c r="B38" s="295"/>
      <c r="C38" s="296"/>
      <c r="D38" s="296"/>
      <c r="E38" s="296"/>
      <c r="F38" s="296"/>
      <c r="G38" s="296"/>
      <c r="H38" s="296"/>
      <c r="I38" s="297"/>
    </row>
    <row r="39" spans="2:9">
      <c r="B39" s="295"/>
      <c r="C39" s="296"/>
      <c r="D39" s="296"/>
      <c r="E39" s="296"/>
      <c r="F39" s="296"/>
      <c r="G39" s="296"/>
      <c r="H39" s="296"/>
      <c r="I39" s="297"/>
    </row>
    <row r="40" spans="2:9">
      <c r="B40" s="295"/>
      <c r="C40" s="296"/>
      <c r="D40" s="296"/>
      <c r="E40" s="296"/>
      <c r="F40" s="296"/>
      <c r="G40" s="296"/>
      <c r="H40" s="296"/>
      <c r="I40" s="297"/>
    </row>
    <row r="41" spans="2:9">
      <c r="B41" s="295"/>
      <c r="C41" s="296"/>
      <c r="D41" s="296"/>
      <c r="E41" s="296"/>
      <c r="F41" s="296"/>
      <c r="G41" s="296"/>
      <c r="H41" s="296"/>
      <c r="I41" s="297"/>
    </row>
    <row r="42" spans="2:9">
      <c r="B42" s="295"/>
      <c r="C42" s="296"/>
      <c r="D42" s="296"/>
      <c r="E42" s="296"/>
      <c r="F42" s="296"/>
      <c r="G42" s="296"/>
      <c r="H42" s="296"/>
      <c r="I42" s="297"/>
    </row>
    <row r="43" spans="2:9">
      <c r="B43" s="295"/>
      <c r="C43" s="296"/>
      <c r="D43" s="296"/>
      <c r="E43" s="296"/>
      <c r="F43" s="296"/>
      <c r="G43" s="296"/>
      <c r="H43" s="296"/>
      <c r="I43" s="297"/>
    </row>
    <row r="44" spans="2:9">
      <c r="B44" s="295"/>
      <c r="C44" s="296"/>
      <c r="D44" s="296"/>
      <c r="E44" s="296"/>
      <c r="F44" s="296"/>
      <c r="G44" s="296"/>
      <c r="H44" s="296"/>
      <c r="I44" s="297"/>
    </row>
    <row r="45" spans="2:9">
      <c r="B45" s="295"/>
      <c r="C45" s="296"/>
      <c r="D45" s="296"/>
      <c r="E45" s="296"/>
      <c r="F45" s="296"/>
      <c r="G45" s="296"/>
      <c r="H45" s="296"/>
      <c r="I45" s="297"/>
    </row>
    <row r="46" spans="2:9">
      <c r="B46" s="295"/>
      <c r="C46" s="296"/>
      <c r="D46" s="296"/>
      <c r="E46" s="296"/>
      <c r="F46" s="296"/>
      <c r="G46" s="296"/>
      <c r="H46" s="296"/>
      <c r="I46" s="297"/>
    </row>
    <row r="47" spans="2:9">
      <c r="B47" s="295"/>
      <c r="C47" s="296"/>
      <c r="D47" s="296"/>
      <c r="E47" s="296"/>
      <c r="F47" s="296"/>
      <c r="G47" s="296"/>
      <c r="H47" s="296"/>
      <c r="I47" s="297"/>
    </row>
    <row r="48" spans="2:9" ht="13" thickBot="1">
      <c r="B48" s="298"/>
      <c r="C48" s="299"/>
      <c r="D48" s="299"/>
      <c r="E48" s="299"/>
      <c r="F48" s="299"/>
      <c r="G48" s="299"/>
      <c r="H48" s="299"/>
      <c r="I48" s="300"/>
    </row>
    <row r="49" spans="2:8" ht="13">
      <c r="B49" s="8"/>
      <c r="C49" s="8"/>
      <c r="D49" s="8"/>
      <c r="E49" s="8"/>
      <c r="F49" s="8"/>
      <c r="G49" s="8"/>
      <c r="H49" s="2"/>
    </row>
  </sheetData>
  <customSheetViews>
    <customSheetView guid="{8DE055D8-94BD-4990-9BC1-AF66A014CAAA}" showPageBreaks="1" fitToPage="1" printArea="1">
      <selection activeCell="A50" sqref="A50:IV60"/>
      <pageMargins left="0.78740157499999996" right="0.78740157499999996" top="0.984251969" bottom="0.984251969" header="0.4921259845" footer="0.4921259845"/>
      <pageSetup paperSize="9" scale="92" orientation="portrait" r:id="rId1"/>
      <headerFooter alignWithMargins="0"/>
    </customSheetView>
  </customSheetViews>
  <mergeCells count="2">
    <mergeCell ref="B2:I16"/>
    <mergeCell ref="B18:I48"/>
  </mergeCells>
  <phoneticPr fontId="0" type="noConversion"/>
  <pageMargins left="0.78740157499999996" right="0.78740157499999996" top="0.984251969" bottom="0.984251969" header="0.4921259845" footer="0.4921259845"/>
  <pageSetup paperSize="9" scale="92"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Notice</vt:lpstr>
      <vt:lpstr>Rappel théorique</vt:lpstr>
      <vt:lpstr>Données instal TYPE1</vt:lpstr>
      <vt:lpstr>Suivi instal TYPE 1</vt:lpstr>
      <vt:lpstr>Données instal TYPE2</vt:lpstr>
      <vt:lpstr>Suivi instal TYPE 2</vt:lpstr>
      <vt:lpstr>Données instal TYPE3</vt:lpstr>
      <vt:lpstr>Suivi instal TYPE 3</vt:lpstr>
      <vt:lpstr>Observations</vt:lpstr>
      <vt:lpstr>Notice!Zone_d_impression</vt:lpstr>
      <vt:lpstr>Observations!Zone_d_impression</vt:lpstr>
      <vt:lpstr>'Suivi instal TYPE 1'!Zone_d_impression</vt:lpstr>
    </vt:vector>
  </TitlesOfParts>
  <Company>Agence de l'Environnement et de la Maîtrise de 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HP</cp:lastModifiedBy>
  <cp:lastPrinted>2011-11-03T16:37:38Z</cp:lastPrinted>
  <dcterms:created xsi:type="dcterms:W3CDTF">2011-10-25T15:20:46Z</dcterms:created>
  <dcterms:modified xsi:type="dcterms:W3CDTF">2019-04-16T08:38:47Z</dcterms:modified>
</cp:coreProperties>
</file>